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gedorn\Dokumente\Projekte\Phosphorus\SPP-Phase2\Enzympaper\"/>
    </mc:Choice>
  </mc:AlternateContent>
  <bookViews>
    <workbookView xWindow="0" yWindow="0" windowWidth="19100" windowHeight="5470" activeTab="3"/>
  </bookViews>
  <sheets>
    <sheet name="Overview" sheetId="1" r:id="rId1"/>
    <sheet name="Data_all_Summer19" sheetId="5" r:id="rId2"/>
    <sheet name="Data_Ptase_activity_Sum19" sheetId="3" r:id="rId3"/>
    <sheet name="Data_Pforms_WinterSummer19" sheetId="6" r:id="rId4"/>
    <sheet name="Data_EnzymeAdditionAssay" sheetId="7" r:id="rId5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7" l="1"/>
  <c r="Q11" i="7"/>
  <c r="Q10" i="7"/>
  <c r="Q9" i="7"/>
  <c r="Q6" i="7"/>
  <c r="Q4" i="7"/>
  <c r="Q5" i="7"/>
  <c r="Q3" i="7"/>
  <c r="P12" i="7"/>
  <c r="P11" i="7"/>
  <c r="P10" i="7"/>
  <c r="P9" i="7"/>
  <c r="P4" i="7"/>
  <c r="P5" i="7"/>
  <c r="K3" i="7"/>
  <c r="M12" i="7"/>
  <c r="K12" i="7"/>
  <c r="F12" i="7"/>
  <c r="M11" i="7"/>
  <c r="K11" i="7"/>
  <c r="F11" i="7"/>
  <c r="O10" i="7"/>
  <c r="M10" i="7"/>
  <c r="L10" i="7"/>
  <c r="K10" i="7"/>
  <c r="M9" i="7"/>
  <c r="L9" i="7"/>
  <c r="K9" i="7"/>
  <c r="M6" i="7"/>
  <c r="K6" i="7"/>
  <c r="F6" i="7"/>
  <c r="P6" i="7"/>
  <c r="M5" i="7"/>
  <c r="K5" i="7"/>
  <c r="F5" i="7"/>
  <c r="O4" i="7"/>
  <c r="M4" i="7"/>
  <c r="L4" i="7"/>
  <c r="K4" i="7"/>
  <c r="P3" i="7"/>
  <c r="O3" i="7"/>
  <c r="M3" i="7"/>
  <c r="L3" i="7"/>
  <c r="N9" i="7"/>
  <c r="N12" i="7"/>
  <c r="N11" i="7"/>
  <c r="N4" i="7"/>
  <c r="O6" i="7"/>
  <c r="N10" i="7"/>
  <c r="N3" i="7"/>
  <c r="N5" i="7"/>
  <c r="N6" i="7"/>
  <c r="O9" i="7"/>
  <c r="L11" i="7"/>
  <c r="O11" i="7"/>
  <c r="L12" i="7"/>
  <c r="O12" i="7"/>
  <c r="L5" i="7"/>
  <c r="L6" i="7"/>
  <c r="O5" i="7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4" i="6"/>
  <c r="F75" i="5"/>
  <c r="E75" i="5"/>
  <c r="F74" i="5"/>
  <c r="E74" i="5"/>
  <c r="F73" i="5"/>
  <c r="E73" i="5"/>
  <c r="F72" i="5"/>
  <c r="E72" i="5"/>
  <c r="F71" i="5"/>
  <c r="E71" i="5"/>
  <c r="F70" i="5"/>
  <c r="E70" i="5"/>
  <c r="F69" i="5"/>
  <c r="E69" i="5"/>
  <c r="F68" i="5"/>
  <c r="E68" i="5"/>
  <c r="F67" i="5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F47" i="5"/>
  <c r="E47" i="5"/>
  <c r="F46" i="5"/>
  <c r="E46" i="5"/>
  <c r="F45" i="5"/>
  <c r="E45" i="5"/>
  <c r="F44" i="5"/>
  <c r="E44" i="5"/>
  <c r="F43" i="5"/>
  <c r="E43" i="5"/>
  <c r="F42" i="5"/>
  <c r="E42" i="5"/>
  <c r="F41" i="5"/>
  <c r="E41" i="5"/>
  <c r="F40" i="5"/>
  <c r="E40" i="5"/>
  <c r="F39" i="5"/>
  <c r="E39" i="5"/>
  <c r="F38" i="5"/>
  <c r="E38" i="5"/>
  <c r="F37" i="5"/>
  <c r="E37" i="5"/>
  <c r="F36" i="5"/>
  <c r="E36" i="5"/>
  <c r="F35" i="5"/>
  <c r="E35" i="5"/>
  <c r="F34" i="5"/>
  <c r="E34" i="5"/>
  <c r="F33" i="5"/>
  <c r="E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5" i="5"/>
  <c r="E5" i="5"/>
  <c r="F4" i="5"/>
  <c r="E4" i="5"/>
</calcChain>
</file>

<file path=xl/sharedStrings.xml><?xml version="1.0" encoding="utf-8"?>
<sst xmlns="http://schemas.openxmlformats.org/spreadsheetml/2006/main" count="2011" uniqueCount="148">
  <si>
    <t>Site</t>
  </si>
  <si>
    <t>Treatment</t>
  </si>
  <si>
    <t>substrate_conc</t>
  </si>
  <si>
    <t>L_FieldRep1</t>
  </si>
  <si>
    <t>L_FieldRep2</t>
  </si>
  <si>
    <t>L_FieldRep3</t>
  </si>
  <si>
    <t>H_FieldRep1</t>
  </si>
  <si>
    <t>H_FieldRep2</t>
  </si>
  <si>
    <t>H_FieldRep3</t>
  </si>
  <si>
    <t>A_FieldRep1</t>
  </si>
  <si>
    <t>A_FieldRep2</t>
  </si>
  <si>
    <t>A_FieldRep3</t>
  </si>
  <si>
    <t>LUE</t>
  </si>
  <si>
    <t>Control</t>
  </si>
  <si>
    <t>NA</t>
  </si>
  <si>
    <t>N</t>
  </si>
  <si>
    <t>P</t>
  </si>
  <si>
    <t>NxP</t>
  </si>
  <si>
    <t>BBR</t>
  </si>
  <si>
    <t>Data for: Phosphomonoesterase activity in topsoil leachates of beech forest: consequences for phosphorus forms and mobility</t>
  </si>
  <si>
    <t xml:space="preserve">Fetzer et al. </t>
  </si>
  <si>
    <t>Block</t>
  </si>
  <si>
    <t xml:space="preserve">Plot </t>
  </si>
  <si>
    <t>Horizon</t>
  </si>
  <si>
    <t>Ptot</t>
  </si>
  <si>
    <t>PO4.P</t>
  </si>
  <si>
    <t>DOP</t>
  </si>
  <si>
    <t>leachablePerc</t>
  </si>
  <si>
    <t>TOC</t>
  </si>
  <si>
    <t>TN</t>
  </si>
  <si>
    <t>pH</t>
  </si>
  <si>
    <t>EC</t>
  </si>
  <si>
    <t>B1</t>
  </si>
  <si>
    <t>P1</t>
  </si>
  <si>
    <t xml:space="preserve"> +N</t>
  </si>
  <si>
    <t xml:space="preserve"> -P</t>
  </si>
  <si>
    <t>L</t>
  </si>
  <si>
    <t>H</t>
  </si>
  <si>
    <t>A</t>
  </si>
  <si>
    <t>P2</t>
  </si>
  <si>
    <t xml:space="preserve"> +P</t>
  </si>
  <si>
    <t>P3</t>
  </si>
  <si>
    <t xml:space="preserve"> -N</t>
  </si>
  <si>
    <t>P4</t>
  </si>
  <si>
    <t>B2</t>
  </si>
  <si>
    <t>P5</t>
  </si>
  <si>
    <t>P6</t>
  </si>
  <si>
    <t>P7</t>
  </si>
  <si>
    <t>P8</t>
  </si>
  <si>
    <t>B3</t>
  </si>
  <si>
    <t>P9</t>
  </si>
  <si>
    <t>P10</t>
  </si>
  <si>
    <t>P11</t>
  </si>
  <si>
    <t>P12</t>
  </si>
  <si>
    <t>B4</t>
  </si>
  <si>
    <t>B5</t>
  </si>
  <si>
    <t>B6</t>
  </si>
  <si>
    <t>Sheet name</t>
  </si>
  <si>
    <t>Comment</t>
  </si>
  <si>
    <t>leachate</t>
  </si>
  <si>
    <t>soil</t>
  </si>
  <si>
    <t>Plot</t>
  </si>
  <si>
    <t>Event</t>
  </si>
  <si>
    <t>BBRP01</t>
  </si>
  <si>
    <t>E4</t>
  </si>
  <si>
    <t>E5</t>
  </si>
  <si>
    <t>BBRP02</t>
  </si>
  <si>
    <t>BBRP03</t>
  </si>
  <si>
    <t>BBRP04</t>
  </si>
  <si>
    <t>BBRP05</t>
  </si>
  <si>
    <t>BBRP06</t>
  </si>
  <si>
    <t>BBRP07</t>
  </si>
  <si>
    <t>BBRP08</t>
  </si>
  <si>
    <t>BBRP09</t>
  </si>
  <si>
    <t>BBRP10</t>
  </si>
  <si>
    <t>BBRP11</t>
  </si>
  <si>
    <t>BBRP12</t>
  </si>
  <si>
    <t>LUEP01</t>
  </si>
  <si>
    <t>LUEP02</t>
  </si>
  <si>
    <t>LUEP03</t>
  </si>
  <si>
    <t>LUEP04</t>
  </si>
  <si>
    <t>LUEP05</t>
  </si>
  <si>
    <t>LUEP06</t>
  </si>
  <si>
    <t>LUEP07</t>
  </si>
  <si>
    <t>LUEP08</t>
  </si>
  <si>
    <t>LUEP09</t>
  </si>
  <si>
    <t>LUEP10</t>
  </si>
  <si>
    <t>LUEP11</t>
  </si>
  <si>
    <t>LUEP12</t>
  </si>
  <si>
    <t>[-]</t>
  </si>
  <si>
    <t xml:space="preserve">DOP </t>
  </si>
  <si>
    <r>
      <t>[mg L</t>
    </r>
    <r>
      <rPr>
        <b/>
        <vertAlign val="superscript"/>
        <sz val="8"/>
        <color theme="1"/>
        <rFont val="Calibri"/>
        <family val="2"/>
        <scheme val="minor"/>
      </rPr>
      <t>-1</t>
    </r>
    <r>
      <rPr>
        <b/>
        <sz val="8"/>
        <color theme="1"/>
        <rFont val="Calibri"/>
        <family val="2"/>
        <scheme val="minor"/>
      </rPr>
      <t>]</t>
    </r>
  </si>
  <si>
    <t>Season</t>
  </si>
  <si>
    <r>
      <t>[</t>
    </r>
    <r>
      <rPr>
        <b/>
        <sz val="8"/>
        <color theme="1"/>
        <rFont val="Times New Roman"/>
        <family val="1"/>
      </rPr>
      <t>µ</t>
    </r>
    <r>
      <rPr>
        <b/>
        <sz val="8"/>
        <color theme="1"/>
        <rFont val="Calibri"/>
        <family val="2"/>
        <scheme val="minor"/>
      </rPr>
      <t>S cm</t>
    </r>
    <r>
      <rPr>
        <b/>
        <vertAlign val="superscript"/>
        <sz val="8"/>
        <color theme="1"/>
        <rFont val="Calibri"/>
        <family val="2"/>
        <scheme val="minor"/>
      </rPr>
      <t>-1</t>
    </r>
    <r>
      <rPr>
        <b/>
        <sz val="8"/>
        <color theme="1"/>
        <rFont val="Calibri"/>
        <family val="2"/>
        <scheme val="minor"/>
      </rPr>
      <t>]</t>
    </r>
  </si>
  <si>
    <t>[%]</t>
  </si>
  <si>
    <r>
      <t>[mg P L</t>
    </r>
    <r>
      <rPr>
        <b/>
        <vertAlign val="superscript"/>
        <sz val="8"/>
        <color theme="1"/>
        <rFont val="Calibri"/>
        <family val="2"/>
        <scheme val="minor"/>
      </rPr>
      <t>-1</t>
    </r>
    <r>
      <rPr>
        <b/>
        <sz val="8"/>
        <color theme="1"/>
        <rFont val="Calibri"/>
        <family val="2"/>
        <scheme val="minor"/>
      </rPr>
      <t>]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</si>
  <si>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tot</t>
    </r>
  </si>
  <si>
    <r>
      <t>PO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-P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</si>
  <si>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>_leachate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</si>
  <si>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>_leachate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</si>
  <si>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>_soil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</si>
  <si>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>_soil</t>
    </r>
  </si>
  <si>
    <r>
      <t>[mg N L</t>
    </r>
    <r>
      <rPr>
        <b/>
        <vertAlign val="superscript"/>
        <sz val="8"/>
        <color theme="1"/>
        <rFont val="Calibri"/>
        <family val="2"/>
        <scheme val="minor"/>
      </rPr>
      <t>-1</t>
    </r>
    <r>
      <rPr>
        <b/>
        <sz val="8"/>
        <color theme="1"/>
        <rFont val="Calibri"/>
        <family val="2"/>
        <scheme val="minor"/>
      </rPr>
      <t>]</t>
    </r>
  </si>
  <si>
    <r>
      <t>[mg C L</t>
    </r>
    <r>
      <rPr>
        <b/>
        <vertAlign val="superscript"/>
        <sz val="8"/>
        <color theme="1"/>
        <rFont val="Calibri"/>
        <family val="2"/>
        <scheme val="minor"/>
      </rPr>
      <t>-1</t>
    </r>
    <r>
      <rPr>
        <b/>
        <sz val="8"/>
        <color theme="1"/>
        <rFont val="Calibri"/>
        <family val="2"/>
        <scheme val="minor"/>
      </rPr>
      <t>]</t>
    </r>
  </si>
  <si>
    <r>
      <t>[</t>
    </r>
    <r>
      <rPr>
        <b/>
        <sz val="8"/>
        <color theme="1"/>
        <rFont val="Times New Roman"/>
        <family val="1"/>
      </rPr>
      <t>µ</t>
    </r>
    <r>
      <rPr>
        <b/>
        <sz val="9.1999999999999993"/>
        <color theme="1"/>
        <rFont val="Calibri"/>
        <family val="2"/>
      </rPr>
      <t>mol L</t>
    </r>
    <r>
      <rPr>
        <b/>
        <vertAlign val="superscript"/>
        <sz val="9.1999999999999993"/>
        <color theme="1"/>
        <rFont val="Calibri"/>
        <family val="2"/>
      </rPr>
      <t>-1</t>
    </r>
    <r>
      <rPr>
        <b/>
        <sz val="9.1999999999999993"/>
        <color theme="1"/>
        <rFont val="Calibri"/>
        <family val="2"/>
      </rPr>
      <t xml:space="preserve"> h</t>
    </r>
    <r>
      <rPr>
        <b/>
        <vertAlign val="superscript"/>
        <sz val="9.1999999999999993"/>
        <color theme="1"/>
        <rFont val="Calibri"/>
        <family val="2"/>
      </rPr>
      <t>-1</t>
    </r>
    <r>
      <rPr>
        <b/>
        <sz val="9.1999999999999993"/>
        <color theme="1"/>
        <rFont val="Calibri"/>
        <family val="2"/>
      </rPr>
      <t>]</t>
    </r>
  </si>
  <si>
    <r>
      <t>[</t>
    </r>
    <r>
      <rPr>
        <b/>
        <sz val="8"/>
        <color theme="1"/>
        <rFont val="Times New Roman"/>
        <family val="1"/>
      </rPr>
      <t>µ</t>
    </r>
    <r>
      <rPr>
        <b/>
        <sz val="9.1999999999999993"/>
        <color theme="1"/>
        <rFont val="Calibri"/>
        <family val="2"/>
      </rPr>
      <t>mol g</t>
    </r>
    <r>
      <rPr>
        <b/>
        <vertAlign val="superscript"/>
        <sz val="9.1999999999999993"/>
        <color theme="1"/>
        <rFont val="Calibri"/>
        <family val="2"/>
      </rPr>
      <t>-1</t>
    </r>
    <r>
      <rPr>
        <b/>
        <sz val="9.1999999999999993"/>
        <color theme="1"/>
        <rFont val="Calibri"/>
        <family val="2"/>
      </rPr>
      <t xml:space="preserve"> h</t>
    </r>
    <r>
      <rPr>
        <b/>
        <vertAlign val="superscript"/>
        <sz val="9.1999999999999993"/>
        <color theme="1"/>
        <rFont val="Calibri"/>
        <family val="2"/>
      </rPr>
      <t>-1</t>
    </r>
    <r>
      <rPr>
        <b/>
        <sz val="9.1999999999999993"/>
        <color theme="1"/>
        <rFont val="Calibri"/>
        <family val="2"/>
      </rPr>
      <t>]</t>
    </r>
  </si>
  <si>
    <r>
      <t>[</t>
    </r>
    <r>
      <rPr>
        <b/>
        <sz val="8"/>
        <color theme="1"/>
        <rFont val="Times New Roman"/>
        <family val="1"/>
      </rPr>
      <t>µ</t>
    </r>
    <r>
      <rPr>
        <b/>
        <sz val="9.1999999999999993"/>
        <color theme="1"/>
        <rFont val="Calibri"/>
        <family val="2"/>
      </rPr>
      <t>mol L</t>
    </r>
    <r>
      <rPr>
        <b/>
        <vertAlign val="superscript"/>
        <sz val="9.1999999999999993"/>
        <color theme="1"/>
        <rFont val="Calibri"/>
        <family val="2"/>
      </rPr>
      <t>-1</t>
    </r>
    <r>
      <rPr>
        <b/>
        <sz val="8"/>
        <color theme="1"/>
        <rFont val="Calibri"/>
        <family val="2"/>
        <scheme val="minor"/>
      </rPr>
      <t>]</t>
    </r>
  </si>
  <si>
    <t>Litter layer</t>
  </si>
  <si>
    <t>Oe/Oa horizon</t>
  </si>
  <si>
    <t>A horizon</t>
  </si>
  <si>
    <t>A_horizon</t>
  </si>
  <si>
    <t>Water_cont</t>
  </si>
  <si>
    <t>Quartal</t>
  </si>
  <si>
    <t>Phytate-like P</t>
  </si>
  <si>
    <t>Monoester-like P</t>
  </si>
  <si>
    <t>Diester-like P</t>
  </si>
  <si>
    <t>Pyrophosphate</t>
  </si>
  <si>
    <t>%MRP</t>
  </si>
  <si>
    <t>%DOP</t>
  </si>
  <si>
    <t>%Monoester</t>
  </si>
  <si>
    <t>%non-hydr.orgP by phosphomonoesterase</t>
  </si>
  <si>
    <t>Winter 13/14</t>
  </si>
  <si>
    <t>Summer 14</t>
  </si>
  <si>
    <t>MIT</t>
  </si>
  <si>
    <t>Soil depth</t>
  </si>
  <si>
    <t>[cm]</t>
  </si>
  <si>
    <t>Total P</t>
  </si>
  <si>
    <t xml:space="preserve">MRP </t>
  </si>
  <si>
    <t>% of total P</t>
  </si>
  <si>
    <t>% of DOP</t>
  </si>
  <si>
    <t>Data_Pforms_WinterSummer19</t>
  </si>
  <si>
    <t>Data_EnzymeAdditionAssay</t>
  </si>
  <si>
    <t>Data_all_Summer19</t>
  </si>
  <si>
    <t>Data_Ptase_activity_Sum19</t>
  </si>
  <si>
    <t>Lüss, Germany, beech forest</t>
  </si>
  <si>
    <t>Bad Brückenau, Germany, beech forest</t>
  </si>
  <si>
    <t>Sampling date</t>
  </si>
  <si>
    <t>Feb (LUE) and Mar (BBR) 2019 and July 2019</t>
  </si>
  <si>
    <t>Zero-Tension lysimeters with controlled irrigation (20L) with artificial rainwater</t>
  </si>
  <si>
    <t>Sampling method</t>
  </si>
  <si>
    <t>Samples treatment</t>
  </si>
  <si>
    <t>Stored at 4°C, filtered with 0.45 um filters</t>
  </si>
  <si>
    <t>Horizons</t>
  </si>
  <si>
    <t xml:space="preserve">L: Litter layer, H: Oe/Oa horizons; A: mineral topsoil </t>
  </si>
  <si>
    <t xml:space="preserve">for more details see publication Fetzer et al. </t>
  </si>
  <si>
    <t>Vmax and Km estimated from Data in sheet "Data_Ptase_activity_Sum19" with software "R"</t>
  </si>
  <si>
    <t>P and N data: blanks are substracted</t>
  </si>
  <si>
    <t>blanks are substracted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</si>
</sst>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0.0000"/>
    <numFmt numFmtId="167" formatCode="0.000000"/>
    <numFmt numFmtId="168" formatCode="0.0000000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9.1999999999999993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9.1999999999999993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2" fontId="0" fillId="0" borderId="0" xfId="0" applyNumberFormat="1"/>
    <xf numFmtId="0" fontId="3" fillId="0" borderId="0" xfId="0" applyFont="1"/>
    <xf numFmtId="0" fontId="1" fillId="0" borderId="0" xfId="0" applyFont="1"/>
    <xf numFmtId="2" fontId="3" fillId="0" borderId="0" xfId="0" applyNumberFormat="1" applyFont="1"/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3" borderId="0" xfId="0" applyNumberFormat="1" applyFill="1" applyAlignment="1"/>
    <xf numFmtId="2" fontId="2" fillId="0" borderId="0" xfId="0" applyNumberFormat="1" applyFont="1"/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" fontId="0" fillId="0" borderId="0" xfId="0" applyNumberFormat="1"/>
    <xf numFmtId="1" fontId="4" fillId="0" borderId="0" xfId="0" applyNumberFormat="1" applyFont="1" applyAlignment="1">
      <alignment horizontal="center" vertical="center"/>
    </xf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164" fontId="3" fillId="0" borderId="0" xfId="0" applyNumberFormat="1" applyFont="1" applyFill="1" applyBorder="1"/>
    <xf numFmtId="0" fontId="3" fillId="0" borderId="0" xfId="0" applyFont="1" applyBorder="1"/>
    <xf numFmtId="165" fontId="3" fillId="0" borderId="0" xfId="0" applyNumberFormat="1" applyFont="1" applyFill="1" applyBorder="1"/>
    <xf numFmtId="0" fontId="3" fillId="0" borderId="0" xfId="0" applyFont="1" applyFill="1" applyBorder="1"/>
    <xf numFmtId="166" fontId="3" fillId="0" borderId="0" xfId="0" applyNumberFormat="1" applyFont="1" applyFill="1" applyBorder="1"/>
    <xf numFmtId="0" fontId="2" fillId="0" borderId="0" xfId="0" applyFont="1" applyBorder="1"/>
    <xf numFmtId="167" fontId="0" fillId="0" borderId="0" xfId="0" applyNumberFormat="1"/>
    <xf numFmtId="168" fontId="0" fillId="0" borderId="0" xfId="0" applyNumberFormat="1"/>
    <xf numFmtId="2" fontId="0" fillId="2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"/>
  <sheetViews>
    <sheetView workbookViewId="0">
      <selection activeCell="B4" sqref="B4"/>
    </sheetView>
  </sheetViews>
  <sheetFormatPr baseColWidth="10" defaultColWidth="8.6640625" defaultRowHeight="14"/>
  <cols>
    <col min="1" max="1" width="30.83203125" customWidth="1"/>
    <col min="2" max="2" width="82.6640625" customWidth="1"/>
  </cols>
  <sheetData>
    <row r="2" spans="1:2">
      <c r="A2" s="1" t="s">
        <v>19</v>
      </c>
    </row>
    <row r="3" spans="1:2">
      <c r="A3" t="s">
        <v>20</v>
      </c>
    </row>
    <row r="5" spans="1:2">
      <c r="A5" s="1" t="s">
        <v>57</v>
      </c>
      <c r="B5" s="1" t="s">
        <v>58</v>
      </c>
    </row>
    <row r="6" spans="1:2">
      <c r="A6" t="s">
        <v>132</v>
      </c>
      <c r="B6" t="s">
        <v>145</v>
      </c>
    </row>
    <row r="7" spans="1:2">
      <c r="A7" t="s">
        <v>133</v>
      </c>
      <c r="B7" t="s">
        <v>146</v>
      </c>
    </row>
    <row r="8" spans="1:2">
      <c r="A8" t="s">
        <v>130</v>
      </c>
      <c r="B8" t="s">
        <v>147</v>
      </c>
    </row>
    <row r="9" spans="1:2">
      <c r="A9" t="s">
        <v>131</v>
      </c>
    </row>
    <row r="11" spans="1:2">
      <c r="A11" s="1" t="s">
        <v>0</v>
      </c>
    </row>
    <row r="12" spans="1:2">
      <c r="A12" t="s">
        <v>12</v>
      </c>
      <c r="B12" t="s">
        <v>134</v>
      </c>
    </row>
    <row r="13" spans="1:2">
      <c r="A13" t="s">
        <v>18</v>
      </c>
      <c r="B13" t="s">
        <v>135</v>
      </c>
    </row>
    <row r="15" spans="1:2">
      <c r="A15" s="1" t="s">
        <v>136</v>
      </c>
      <c r="B15" t="s">
        <v>137</v>
      </c>
    </row>
    <row r="16" spans="1:2">
      <c r="A16" s="1" t="s">
        <v>139</v>
      </c>
      <c r="B16" t="s">
        <v>138</v>
      </c>
    </row>
    <row r="17" spans="1:2">
      <c r="A17" s="1" t="s">
        <v>142</v>
      </c>
      <c r="B17" t="s">
        <v>143</v>
      </c>
    </row>
    <row r="18" spans="1:2">
      <c r="A18" s="1" t="s">
        <v>140</v>
      </c>
      <c r="B18" t="s">
        <v>141</v>
      </c>
    </row>
    <row r="20" spans="1:2">
      <c r="A20" t="s">
        <v>144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zoomScale="90" zoomScaleNormal="9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K27" sqref="K27"/>
    </sheetView>
  </sheetViews>
  <sheetFormatPr baseColWidth="10" defaultColWidth="8.6640625" defaultRowHeight="14"/>
  <cols>
    <col min="1" max="1" width="4.1640625" bestFit="1" customWidth="1"/>
    <col min="2" max="2" width="6.9140625" customWidth="1"/>
    <col min="3" max="3" width="4.75" customWidth="1"/>
    <col min="4" max="4" width="9.75" bestFit="1" customWidth="1"/>
    <col min="5" max="6" width="5.4140625" customWidth="1"/>
    <col min="7" max="7" width="7.33203125" bestFit="1" customWidth="1"/>
    <col min="8" max="8" width="10.4140625" style="2" bestFit="1" customWidth="1"/>
    <col min="9" max="9" width="12.25" bestFit="1" customWidth="1"/>
    <col min="10" max="10" width="10.9140625" style="3" bestFit="1" customWidth="1"/>
    <col min="11" max="11" width="14.4140625" style="4" bestFit="1" customWidth="1"/>
    <col min="12" max="12" width="13.75" bestFit="1" customWidth="1"/>
    <col min="13" max="14" width="11.5" customWidth="1"/>
    <col min="15" max="15" width="12.83203125" bestFit="1" customWidth="1"/>
    <col min="16" max="19" width="9.75" customWidth="1"/>
    <col min="20" max="20" width="10.9140625" style="14" bestFit="1" customWidth="1"/>
  </cols>
  <sheetData>
    <row r="1" spans="1:20">
      <c r="H1" s="27" t="s">
        <v>59</v>
      </c>
      <c r="I1" s="27"/>
      <c r="J1" s="27"/>
      <c r="K1" s="27"/>
      <c r="L1" s="27"/>
      <c r="M1" s="28" t="s">
        <v>60</v>
      </c>
      <c r="N1" s="28"/>
      <c r="O1" s="27" t="s">
        <v>59</v>
      </c>
      <c r="P1" s="27"/>
      <c r="Q1" s="27"/>
      <c r="R1" s="27"/>
      <c r="S1" s="27"/>
      <c r="T1" s="9" t="s">
        <v>60</v>
      </c>
    </row>
    <row r="2" spans="1:20" s="8" customFormat="1" ht="17">
      <c r="A2" s="7" t="s">
        <v>0</v>
      </c>
      <c r="B2" s="7" t="s">
        <v>21</v>
      </c>
      <c r="C2" s="7" t="s">
        <v>22</v>
      </c>
      <c r="D2" s="7" t="s">
        <v>1</v>
      </c>
      <c r="E2" s="7" t="s">
        <v>15</v>
      </c>
      <c r="F2" s="7" t="s">
        <v>16</v>
      </c>
      <c r="G2" s="7" t="s">
        <v>23</v>
      </c>
      <c r="H2" s="7" t="s">
        <v>96</v>
      </c>
      <c r="I2" s="7" t="s">
        <v>97</v>
      </c>
      <c r="J2" s="7" t="s">
        <v>90</v>
      </c>
      <c r="K2" s="7" t="s">
        <v>98</v>
      </c>
      <c r="L2" s="7" t="s">
        <v>99</v>
      </c>
      <c r="M2" s="7" t="s">
        <v>100</v>
      </c>
      <c r="N2" s="7" t="s">
        <v>101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  <c r="T2" s="7" t="s">
        <v>111</v>
      </c>
    </row>
    <row r="3" spans="1:20" s="11" customFormat="1" ht="13.5">
      <c r="A3" s="11" t="s">
        <v>89</v>
      </c>
      <c r="B3" s="11" t="s">
        <v>89</v>
      </c>
      <c r="C3" s="11" t="s">
        <v>89</v>
      </c>
      <c r="D3" s="11" t="s">
        <v>89</v>
      </c>
      <c r="E3" s="11" t="s">
        <v>89</v>
      </c>
      <c r="F3" s="11" t="s">
        <v>89</v>
      </c>
      <c r="G3" s="11" t="s">
        <v>89</v>
      </c>
      <c r="H3" s="11" t="s">
        <v>95</v>
      </c>
      <c r="I3" s="11" t="s">
        <v>95</v>
      </c>
      <c r="J3" s="11" t="s">
        <v>95</v>
      </c>
      <c r="K3" s="11" t="s">
        <v>104</v>
      </c>
      <c r="L3" s="11" t="s">
        <v>106</v>
      </c>
      <c r="M3" s="11" t="s">
        <v>105</v>
      </c>
      <c r="N3" s="11" t="s">
        <v>106</v>
      </c>
      <c r="O3" s="11" t="s">
        <v>94</v>
      </c>
      <c r="P3" s="11" t="s">
        <v>103</v>
      </c>
      <c r="Q3" s="11" t="s">
        <v>102</v>
      </c>
      <c r="R3" s="11" t="s">
        <v>89</v>
      </c>
      <c r="S3" s="11" t="s">
        <v>93</v>
      </c>
      <c r="T3" s="15" t="s">
        <v>94</v>
      </c>
    </row>
    <row r="4" spans="1:20">
      <c r="A4" t="s">
        <v>12</v>
      </c>
      <c r="B4" t="s">
        <v>32</v>
      </c>
      <c r="C4" t="s">
        <v>33</v>
      </c>
      <c r="D4" t="s">
        <v>15</v>
      </c>
      <c r="E4" t="str">
        <f>IF(D4="Control","-N",IF(D4="P","-N","+N"))</f>
        <v>+N</v>
      </c>
      <c r="F4" t="str">
        <f>IF(D4="Control","-P",IF(D4="N","-P","+P"))</f>
        <v>-P</v>
      </c>
      <c r="G4" t="s">
        <v>36</v>
      </c>
      <c r="H4" s="2">
        <v>8.1499999999999989E-2</v>
      </c>
      <c r="I4" s="2">
        <v>5.9555000650453001E-2</v>
      </c>
      <c r="J4" s="5">
        <v>2.1944999349546988E-2</v>
      </c>
      <c r="K4" s="2">
        <v>4.0637509999999999</v>
      </c>
      <c r="L4" s="2">
        <v>24.739280000000001</v>
      </c>
      <c r="M4" s="2">
        <v>122.152436519164</v>
      </c>
      <c r="N4" s="2">
        <v>74.839558828290706</v>
      </c>
      <c r="O4" s="2">
        <v>0.5943239889068862</v>
      </c>
      <c r="P4" s="2">
        <v>5.1372153698474428</v>
      </c>
      <c r="Q4" s="2">
        <v>2.150357899860933</v>
      </c>
      <c r="R4" s="2">
        <v>6.08</v>
      </c>
      <c r="S4" s="2">
        <v>40.9</v>
      </c>
      <c r="T4" s="14">
        <v>43.499615218801473</v>
      </c>
    </row>
    <row r="5" spans="1:20">
      <c r="A5" t="s">
        <v>12</v>
      </c>
      <c r="B5" t="s">
        <v>32</v>
      </c>
      <c r="C5" t="s">
        <v>33</v>
      </c>
      <c r="D5" t="s">
        <v>15</v>
      </c>
      <c r="E5" t="str">
        <f t="shared" ref="E5:E68" si="0">IF(D5="Control","-N",IF(D5="P","-N","+N"))</f>
        <v>+N</v>
      </c>
      <c r="F5" t="str">
        <f t="shared" ref="F5:F68" si="1">IF(D5="Control","-P",IF(D5="N","-P","+P"))</f>
        <v>-P</v>
      </c>
      <c r="G5" t="s">
        <v>37</v>
      </c>
      <c r="H5" s="2" t="s">
        <v>14</v>
      </c>
      <c r="I5" s="2" t="s">
        <v>14</v>
      </c>
      <c r="J5" s="5" t="s">
        <v>14</v>
      </c>
      <c r="K5" s="2" t="s">
        <v>14</v>
      </c>
      <c r="L5" s="2" t="s">
        <v>14</v>
      </c>
      <c r="M5" s="2">
        <v>70.466766524548206</v>
      </c>
      <c r="N5" s="2">
        <v>231.67527282396301</v>
      </c>
      <c r="O5" s="2" t="s">
        <v>14</v>
      </c>
      <c r="P5" s="2" t="s">
        <v>14</v>
      </c>
      <c r="Q5" s="2" t="s">
        <v>14</v>
      </c>
      <c r="R5" s="2" t="s">
        <v>14</v>
      </c>
      <c r="S5" s="2">
        <v>4.6181546757648091</v>
      </c>
      <c r="T5" s="14">
        <v>51.45626315945178</v>
      </c>
    </row>
    <row r="6" spans="1:20">
      <c r="A6" t="s">
        <v>12</v>
      </c>
      <c r="B6" t="s">
        <v>32</v>
      </c>
      <c r="C6" t="s">
        <v>33</v>
      </c>
      <c r="D6" t="s">
        <v>15</v>
      </c>
      <c r="E6" t="str">
        <f t="shared" si="0"/>
        <v>+N</v>
      </c>
      <c r="F6" t="str">
        <f t="shared" si="1"/>
        <v>-P</v>
      </c>
      <c r="G6" t="s">
        <v>38</v>
      </c>
      <c r="H6" s="2">
        <v>1.8499999999999999E-2</v>
      </c>
      <c r="I6" s="2">
        <v>2.3674687701520647E-4</v>
      </c>
      <c r="J6" s="5">
        <v>1.8263253122984793E-2</v>
      </c>
      <c r="K6" s="2">
        <v>2.530748</v>
      </c>
      <c r="L6" s="2">
        <v>32.712440000000001</v>
      </c>
      <c r="M6" s="2">
        <v>22.605026108810499</v>
      </c>
      <c r="N6" s="2">
        <v>94.125589322085901</v>
      </c>
      <c r="O6" s="2" t="s">
        <v>14</v>
      </c>
      <c r="P6" s="2">
        <v>41.588435389866639</v>
      </c>
      <c r="Q6" s="2">
        <v>1.8034665981585074</v>
      </c>
      <c r="R6" s="2">
        <v>4.0999999999999996</v>
      </c>
      <c r="S6" s="2">
        <v>64.900000000000006</v>
      </c>
      <c r="T6" s="14">
        <v>16.318704729441851</v>
      </c>
    </row>
    <row r="7" spans="1:20">
      <c r="A7" t="s">
        <v>12</v>
      </c>
      <c r="B7" t="s">
        <v>32</v>
      </c>
      <c r="C7" t="s">
        <v>39</v>
      </c>
      <c r="D7" t="s">
        <v>17</v>
      </c>
      <c r="E7" t="str">
        <f t="shared" si="0"/>
        <v>+N</v>
      </c>
      <c r="F7" t="str">
        <f t="shared" si="1"/>
        <v>+P</v>
      </c>
      <c r="G7" t="s">
        <v>36</v>
      </c>
      <c r="H7" s="2">
        <v>7.1499999999999994E-2</v>
      </c>
      <c r="I7" s="2">
        <v>5.1486219484971604E-2</v>
      </c>
      <c r="J7" s="5">
        <v>2.001378051502839E-2</v>
      </c>
      <c r="K7" s="2">
        <v>9.9056999999999995</v>
      </c>
      <c r="L7" s="2">
        <v>38.76952</v>
      </c>
      <c r="M7" s="2">
        <v>102.532766351069</v>
      </c>
      <c r="N7" s="2">
        <v>75.7787292196452</v>
      </c>
      <c r="O7" s="2">
        <v>1.7259205548201977</v>
      </c>
      <c r="P7" s="2">
        <v>11.094983724510762</v>
      </c>
      <c r="Q7" s="2">
        <v>1.9468001568480513</v>
      </c>
      <c r="R7" s="2">
        <v>5.95</v>
      </c>
      <c r="S7" s="2">
        <v>40.9</v>
      </c>
      <c r="T7" s="14">
        <v>47.621513607705708</v>
      </c>
    </row>
    <row r="8" spans="1:20">
      <c r="A8" t="s">
        <v>12</v>
      </c>
      <c r="B8" t="s">
        <v>32</v>
      </c>
      <c r="C8" t="s">
        <v>39</v>
      </c>
      <c r="D8" t="s">
        <v>17</v>
      </c>
      <c r="E8" t="str">
        <f t="shared" si="0"/>
        <v>+N</v>
      </c>
      <c r="F8" t="str">
        <f t="shared" si="1"/>
        <v>+P</v>
      </c>
      <c r="G8" t="s">
        <v>37</v>
      </c>
      <c r="H8" s="2">
        <v>2.0500000000000001E-2</v>
      </c>
      <c r="I8" s="2">
        <v>1.6080353191396633E-2</v>
      </c>
      <c r="J8" s="5">
        <v>4.4196468086033676E-3</v>
      </c>
      <c r="K8" s="2">
        <v>1.922547</v>
      </c>
      <c r="L8" s="2">
        <v>186.2467</v>
      </c>
      <c r="M8" s="2">
        <v>25.040200820460701</v>
      </c>
      <c r="N8" s="2">
        <v>62.755636624358402</v>
      </c>
      <c r="O8" s="2">
        <v>7.9463594943241428E-2</v>
      </c>
      <c r="P8" s="2">
        <v>26.239608442259442</v>
      </c>
      <c r="Q8" s="2">
        <v>1.267471357680801</v>
      </c>
      <c r="R8" s="2">
        <v>3.99</v>
      </c>
      <c r="S8" s="2">
        <v>58.5</v>
      </c>
      <c r="T8" s="14">
        <v>51.45626315945178</v>
      </c>
    </row>
    <row r="9" spans="1:20">
      <c r="A9" t="s">
        <v>12</v>
      </c>
      <c r="B9" t="s">
        <v>32</v>
      </c>
      <c r="C9" t="s">
        <v>39</v>
      </c>
      <c r="D9" t="s">
        <v>17</v>
      </c>
      <c r="E9" t="str">
        <f t="shared" si="0"/>
        <v>+N</v>
      </c>
      <c r="F9" t="str">
        <f t="shared" si="1"/>
        <v>+P</v>
      </c>
      <c r="G9" t="s">
        <v>38</v>
      </c>
      <c r="H9" s="2">
        <v>1.7499999999999998E-2</v>
      </c>
      <c r="I9" s="2">
        <v>1.2575971426257535E-2</v>
      </c>
      <c r="J9" s="5">
        <v>4.9240285737424637E-3</v>
      </c>
      <c r="K9" s="2">
        <v>7.9842620000000002</v>
      </c>
      <c r="L9" s="2">
        <v>171.1103</v>
      </c>
      <c r="M9" s="2">
        <v>6.9765832919115702</v>
      </c>
      <c r="N9" s="2">
        <v>65.115095817055902</v>
      </c>
      <c r="O9" s="2">
        <v>0.15744039441941907</v>
      </c>
      <c r="P9" s="2">
        <v>20.127005429791314</v>
      </c>
      <c r="Q9" s="2">
        <v>0.99393311248420058</v>
      </c>
      <c r="R9" s="2">
        <v>4.1500000000000004</v>
      </c>
      <c r="S9" s="2">
        <v>52.9</v>
      </c>
      <c r="T9" s="14">
        <v>18.153266331658298</v>
      </c>
    </row>
    <row r="10" spans="1:20">
      <c r="A10" t="s">
        <v>12</v>
      </c>
      <c r="B10" t="s">
        <v>32</v>
      </c>
      <c r="C10" t="s">
        <v>41</v>
      </c>
      <c r="D10" t="s">
        <v>13</v>
      </c>
      <c r="E10" t="str">
        <f t="shared" si="0"/>
        <v>-N</v>
      </c>
      <c r="F10" t="str">
        <f t="shared" si="1"/>
        <v>-P</v>
      </c>
      <c r="G10" t="s">
        <v>36</v>
      </c>
      <c r="H10" s="2">
        <v>1.95E-2</v>
      </c>
      <c r="I10" s="2">
        <v>6.8272400150518261E-3</v>
      </c>
      <c r="J10" s="5">
        <v>1.2672759984948174E-2</v>
      </c>
      <c r="K10" s="2">
        <v>3.0657040000000002</v>
      </c>
      <c r="L10" s="2">
        <v>71.86009</v>
      </c>
      <c r="M10" s="2">
        <v>112.95942918178601</v>
      </c>
      <c r="N10" s="2">
        <v>62.715153713773702</v>
      </c>
      <c r="O10" s="2">
        <v>0.48484847763553424</v>
      </c>
      <c r="P10" s="2">
        <v>4.1274241232943378</v>
      </c>
      <c r="Q10" s="2">
        <v>0.61162999039965227</v>
      </c>
      <c r="R10" s="2">
        <v>6.22</v>
      </c>
      <c r="S10" s="2">
        <v>32.9</v>
      </c>
      <c r="T10" s="14">
        <v>44.704310247841697</v>
      </c>
    </row>
    <row r="11" spans="1:20">
      <c r="A11" t="s">
        <v>12</v>
      </c>
      <c r="B11" t="s">
        <v>32</v>
      </c>
      <c r="C11" t="s">
        <v>41</v>
      </c>
      <c r="D11" t="s">
        <v>13</v>
      </c>
      <c r="E11" t="str">
        <f t="shared" si="0"/>
        <v>-N</v>
      </c>
      <c r="F11" t="str">
        <f t="shared" si="1"/>
        <v>-P</v>
      </c>
      <c r="G11" t="s">
        <v>37</v>
      </c>
      <c r="H11" s="2">
        <v>3.9499999999999993E-2</v>
      </c>
      <c r="I11" s="2">
        <v>1.6416823486716074E-2</v>
      </c>
      <c r="J11" s="5">
        <v>2.3083176513283919E-2</v>
      </c>
      <c r="K11" s="2" t="s">
        <v>14</v>
      </c>
      <c r="L11" s="2" t="s">
        <v>14</v>
      </c>
      <c r="M11" s="2">
        <v>29.7140753511291</v>
      </c>
      <c r="N11" s="2">
        <v>59.609128007883697</v>
      </c>
      <c r="O11" s="2" t="s">
        <v>14</v>
      </c>
      <c r="P11" s="2">
        <v>25.319576417622169</v>
      </c>
      <c r="Q11" s="2">
        <v>1.6782002947659649</v>
      </c>
      <c r="R11" s="2">
        <v>4.3600000000000003</v>
      </c>
      <c r="S11" s="2">
        <v>56.6</v>
      </c>
      <c r="T11" s="14">
        <v>51.45626315945178</v>
      </c>
    </row>
    <row r="12" spans="1:20">
      <c r="A12" t="s">
        <v>12</v>
      </c>
      <c r="B12" t="s">
        <v>32</v>
      </c>
      <c r="C12" t="s">
        <v>41</v>
      </c>
      <c r="D12" t="s">
        <v>13</v>
      </c>
      <c r="E12" t="str">
        <f t="shared" si="0"/>
        <v>-N</v>
      </c>
      <c r="F12" t="str">
        <f t="shared" si="1"/>
        <v>-P</v>
      </c>
      <c r="G12" t="s">
        <v>38</v>
      </c>
      <c r="H12" s="2">
        <v>1.8499999999999999E-2</v>
      </c>
      <c r="I12" s="2">
        <v>3.446981404676204E-3</v>
      </c>
      <c r="J12" s="5">
        <v>1.5053018595323795E-2</v>
      </c>
      <c r="K12" s="2">
        <v>2.8497650000000001</v>
      </c>
      <c r="L12" s="2">
        <v>59.679900000000004</v>
      </c>
      <c r="M12" s="2">
        <v>4.9103281950941398</v>
      </c>
      <c r="N12" s="2">
        <v>44.1887016804369</v>
      </c>
      <c r="O12" s="2" t="s">
        <v>14</v>
      </c>
      <c r="P12" s="2">
        <v>18.89730408954442</v>
      </c>
      <c r="Q12" s="2">
        <v>0.87131667320188488</v>
      </c>
      <c r="R12" s="2">
        <v>4.28</v>
      </c>
      <c r="S12" s="2">
        <v>51.5</v>
      </c>
      <c r="T12" s="14">
        <v>14.082339361292821</v>
      </c>
    </row>
    <row r="13" spans="1:20">
      <c r="A13" t="s">
        <v>12</v>
      </c>
      <c r="B13" t="s">
        <v>32</v>
      </c>
      <c r="C13" t="s">
        <v>43</v>
      </c>
      <c r="D13" t="s">
        <v>16</v>
      </c>
      <c r="E13" t="str">
        <f t="shared" si="0"/>
        <v>-N</v>
      </c>
      <c r="F13" t="str">
        <f t="shared" si="1"/>
        <v>+P</v>
      </c>
      <c r="G13" t="s">
        <v>36</v>
      </c>
      <c r="H13" s="2">
        <v>0.1605</v>
      </c>
      <c r="I13" s="2">
        <v>0.13230734730695082</v>
      </c>
      <c r="J13" s="5">
        <v>2.8192652693049186E-2</v>
      </c>
      <c r="K13" s="2">
        <v>2.0884800000000001</v>
      </c>
      <c r="L13" s="2">
        <v>68.530500000000004</v>
      </c>
      <c r="M13" s="2">
        <v>115.203265198887</v>
      </c>
      <c r="N13" s="2">
        <v>98.251150495681202</v>
      </c>
      <c r="O13" s="2">
        <v>0.32386486625447342</v>
      </c>
      <c r="P13" s="2">
        <v>9.35365481934363</v>
      </c>
      <c r="Q13" s="2">
        <v>1.5673877956110234</v>
      </c>
      <c r="R13" s="2">
        <v>5.77</v>
      </c>
      <c r="S13" s="2">
        <v>37.4</v>
      </c>
      <c r="T13" s="14">
        <v>43.480642522482157</v>
      </c>
    </row>
    <row r="14" spans="1:20">
      <c r="A14" t="s">
        <v>12</v>
      </c>
      <c r="B14" t="s">
        <v>32</v>
      </c>
      <c r="C14" t="s">
        <v>43</v>
      </c>
      <c r="D14" t="s">
        <v>16</v>
      </c>
      <c r="E14" t="str">
        <f t="shared" si="0"/>
        <v>-N</v>
      </c>
      <c r="F14" t="str">
        <f t="shared" si="1"/>
        <v>+P</v>
      </c>
      <c r="G14" t="s">
        <v>37</v>
      </c>
      <c r="H14" s="2" t="s">
        <v>14</v>
      </c>
      <c r="I14" s="2" t="s">
        <v>14</v>
      </c>
      <c r="J14" s="5" t="s">
        <v>14</v>
      </c>
      <c r="K14" s="2" t="s">
        <v>14</v>
      </c>
      <c r="L14" s="2" t="s">
        <v>14</v>
      </c>
      <c r="M14" s="2">
        <v>34.034586416261199</v>
      </c>
      <c r="N14" s="2">
        <v>109.41531296210201</v>
      </c>
      <c r="O14" s="2" t="s">
        <v>14</v>
      </c>
      <c r="P14" s="2" t="s">
        <v>14</v>
      </c>
      <c r="Q14" s="2" t="s">
        <v>14</v>
      </c>
      <c r="R14" s="2" t="s">
        <v>14</v>
      </c>
      <c r="S14" s="2">
        <v>0.88898498089607136</v>
      </c>
      <c r="T14" s="14">
        <v>51.45626315945178</v>
      </c>
    </row>
    <row r="15" spans="1:20">
      <c r="A15" t="s">
        <v>12</v>
      </c>
      <c r="B15" t="s">
        <v>32</v>
      </c>
      <c r="C15" t="s">
        <v>43</v>
      </c>
      <c r="D15" t="s">
        <v>16</v>
      </c>
      <c r="E15" t="str">
        <f t="shared" si="0"/>
        <v>-N</v>
      </c>
      <c r="F15" t="str">
        <f t="shared" si="1"/>
        <v>+P</v>
      </c>
      <c r="G15" t="s">
        <v>38</v>
      </c>
      <c r="H15" s="2">
        <v>4.1499999999999995E-2</v>
      </c>
      <c r="I15" s="2">
        <v>8.7804951633870462E-3</v>
      </c>
      <c r="J15" s="5">
        <v>3.2719504836612949E-2</v>
      </c>
      <c r="K15" s="2">
        <v>2.7768809999999999</v>
      </c>
      <c r="L15" s="2">
        <v>30.43591</v>
      </c>
      <c r="M15" s="2">
        <v>3.6809259263735701</v>
      </c>
      <c r="N15" s="2">
        <v>10.0028808728184</v>
      </c>
      <c r="O15" s="2" t="s">
        <v>14</v>
      </c>
      <c r="P15" s="2">
        <v>42.351388776151204</v>
      </c>
      <c r="Q15" s="2">
        <v>2.179265508336135</v>
      </c>
      <c r="R15" s="2">
        <v>4.0199999999999996</v>
      </c>
      <c r="S15" s="2">
        <v>65.5</v>
      </c>
      <c r="T15" s="14">
        <v>16.934950385887539</v>
      </c>
    </row>
    <row r="16" spans="1:20">
      <c r="A16" t="s">
        <v>12</v>
      </c>
      <c r="B16" t="s">
        <v>44</v>
      </c>
      <c r="C16" t="s">
        <v>45</v>
      </c>
      <c r="D16" t="s">
        <v>16</v>
      </c>
      <c r="E16" t="str">
        <f t="shared" si="0"/>
        <v>-N</v>
      </c>
      <c r="F16" t="str">
        <f t="shared" si="1"/>
        <v>+P</v>
      </c>
      <c r="G16" t="s">
        <v>36</v>
      </c>
      <c r="H16" s="2">
        <v>0.16650000000000001</v>
      </c>
      <c r="I16" s="2">
        <v>0.13971947181445671</v>
      </c>
      <c r="J16" s="5">
        <v>2.6780528185543301E-2</v>
      </c>
      <c r="K16" s="2">
        <v>1.8975139999999999</v>
      </c>
      <c r="L16" s="2">
        <v>27.1191</v>
      </c>
      <c r="M16" s="2">
        <v>88.574023947708199</v>
      </c>
      <c r="N16" s="2">
        <v>53.444543720975801</v>
      </c>
      <c r="O16" s="2">
        <v>0.38271626396243574</v>
      </c>
      <c r="P16" s="2">
        <v>8.2024927982730897</v>
      </c>
      <c r="Q16" s="2">
        <v>1.238563749205599</v>
      </c>
      <c r="R16" s="2">
        <v>6.16</v>
      </c>
      <c r="S16" s="2">
        <v>41.2</v>
      </c>
      <c r="T16" s="14">
        <v>49.100843022094352</v>
      </c>
    </row>
    <row r="17" spans="1:20">
      <c r="A17" t="s">
        <v>12</v>
      </c>
      <c r="B17" t="s">
        <v>44</v>
      </c>
      <c r="C17" t="s">
        <v>45</v>
      </c>
      <c r="D17" t="s">
        <v>16</v>
      </c>
      <c r="E17" t="str">
        <f t="shared" si="0"/>
        <v>-N</v>
      </c>
      <c r="F17" t="str">
        <f t="shared" si="1"/>
        <v>+P</v>
      </c>
      <c r="G17" t="s">
        <v>37</v>
      </c>
      <c r="H17" s="2">
        <v>7.0499999999999993E-2</v>
      </c>
      <c r="I17" s="2">
        <v>4.241617616310403E-2</v>
      </c>
      <c r="J17" s="5">
        <v>2.8083823836895963E-2</v>
      </c>
      <c r="K17" s="2">
        <v>2.575367</v>
      </c>
      <c r="L17" s="2">
        <v>127.5055</v>
      </c>
      <c r="M17" s="2">
        <v>35.057527960195202</v>
      </c>
      <c r="N17" s="2">
        <v>145.62805703586301</v>
      </c>
      <c r="O17" s="2">
        <v>8.3628029674323964E-2</v>
      </c>
      <c r="P17" s="2">
        <v>50.250200304744382</v>
      </c>
      <c r="Q17" s="2">
        <v>2.3948680882136846</v>
      </c>
      <c r="R17" s="2">
        <v>4.33</v>
      </c>
      <c r="S17" s="2">
        <v>61.6</v>
      </c>
      <c r="T17" s="14">
        <v>55.649546827794559</v>
      </c>
    </row>
    <row r="18" spans="1:20">
      <c r="A18" t="s">
        <v>12</v>
      </c>
      <c r="B18" t="s">
        <v>44</v>
      </c>
      <c r="C18" t="s">
        <v>45</v>
      </c>
      <c r="D18" t="s">
        <v>16</v>
      </c>
      <c r="E18" t="str">
        <f t="shared" si="0"/>
        <v>-N</v>
      </c>
      <c r="F18" t="str">
        <f t="shared" si="1"/>
        <v>+P</v>
      </c>
      <c r="G18" t="s">
        <v>38</v>
      </c>
      <c r="H18" s="2">
        <v>2.8500000000000001E-2</v>
      </c>
      <c r="I18" s="2">
        <v>1.0098411880131192E-2</v>
      </c>
      <c r="J18" s="5">
        <v>1.8401588119868809E-2</v>
      </c>
      <c r="K18" s="2">
        <v>6.3694879999999996</v>
      </c>
      <c r="L18" s="2">
        <v>378.55579999999998</v>
      </c>
      <c r="M18" s="2">
        <v>8.0156244376299703</v>
      </c>
      <c r="N18" s="2">
        <v>30.801485084151601</v>
      </c>
      <c r="O18" s="2">
        <v>0.10396807445099757</v>
      </c>
      <c r="P18" s="2">
        <v>19.617621845418967</v>
      </c>
      <c r="Q18" s="2">
        <v>0.85782645591345719</v>
      </c>
      <c r="R18" s="2">
        <v>4.24</v>
      </c>
      <c r="S18" s="2">
        <v>45.9</v>
      </c>
      <c r="T18" s="14">
        <v>23.687903452147058</v>
      </c>
    </row>
    <row r="19" spans="1:20">
      <c r="A19" t="s">
        <v>12</v>
      </c>
      <c r="B19" t="s">
        <v>44</v>
      </c>
      <c r="C19" t="s">
        <v>46</v>
      </c>
      <c r="D19" t="s">
        <v>13</v>
      </c>
      <c r="E19" t="str">
        <f t="shared" si="0"/>
        <v>-N</v>
      </c>
      <c r="F19" t="str">
        <f t="shared" si="1"/>
        <v>-P</v>
      </c>
      <c r="G19" t="s">
        <v>36</v>
      </c>
      <c r="H19" s="2">
        <v>0.22850000000000001</v>
      </c>
      <c r="I19" s="2">
        <v>0.1913266507927931</v>
      </c>
      <c r="J19" s="5">
        <v>3.7173349207206913E-2</v>
      </c>
      <c r="K19" s="2">
        <v>3.9053369999999998</v>
      </c>
      <c r="L19" s="2">
        <v>20.20674</v>
      </c>
      <c r="M19" s="2">
        <v>161.59192519579301</v>
      </c>
      <c r="N19" s="2">
        <v>102.28076346765199</v>
      </c>
      <c r="O19" s="2">
        <v>0.43175479134522782</v>
      </c>
      <c r="P19" s="2">
        <v>17.6833106131328</v>
      </c>
      <c r="Q19" s="2">
        <v>2.4526833051640886</v>
      </c>
      <c r="R19" s="2">
        <v>6.32</v>
      </c>
      <c r="S19" s="2">
        <v>48.2</v>
      </c>
      <c r="T19" s="14">
        <v>47.955739088398929</v>
      </c>
    </row>
    <row r="20" spans="1:20">
      <c r="A20" t="s">
        <v>12</v>
      </c>
      <c r="B20" t="s">
        <v>44</v>
      </c>
      <c r="C20" t="s">
        <v>46</v>
      </c>
      <c r="D20" t="s">
        <v>13</v>
      </c>
      <c r="E20" t="str">
        <f t="shared" si="0"/>
        <v>-N</v>
      </c>
      <c r="F20" t="str">
        <f t="shared" si="1"/>
        <v>-P</v>
      </c>
      <c r="G20" t="s">
        <v>37</v>
      </c>
      <c r="H20" s="2">
        <v>4.0499999999999994E-2</v>
      </c>
      <c r="I20" s="2">
        <v>2.1417537503039388E-2</v>
      </c>
      <c r="J20" s="5">
        <v>1.9082462496960606E-2</v>
      </c>
      <c r="K20" s="2" t="s">
        <v>14</v>
      </c>
      <c r="L20" s="2" t="s">
        <v>14</v>
      </c>
      <c r="M20" s="2">
        <v>25.237066419942099</v>
      </c>
      <c r="N20" s="2">
        <v>52.005117286924097</v>
      </c>
      <c r="O20" s="2" t="s">
        <v>14</v>
      </c>
      <c r="P20" s="2">
        <v>15.71533967262819</v>
      </c>
      <c r="Q20" s="2">
        <v>1.0075437781412753</v>
      </c>
      <c r="R20" s="2">
        <v>4.43</v>
      </c>
      <c r="S20" s="2">
        <v>42.9</v>
      </c>
      <c r="T20" s="14">
        <v>42.959337349397593</v>
      </c>
    </row>
    <row r="21" spans="1:20">
      <c r="A21" t="s">
        <v>12</v>
      </c>
      <c r="B21" t="s">
        <v>44</v>
      </c>
      <c r="C21" t="s">
        <v>46</v>
      </c>
      <c r="D21" t="s">
        <v>13</v>
      </c>
      <c r="E21" t="str">
        <f t="shared" si="0"/>
        <v>-N</v>
      </c>
      <c r="F21" t="str">
        <f t="shared" si="1"/>
        <v>-P</v>
      </c>
      <c r="G21" t="s">
        <v>38</v>
      </c>
      <c r="H21" s="2">
        <v>4.5499999999999999E-2</v>
      </c>
      <c r="I21" s="2">
        <v>2.4781181108545575E-2</v>
      </c>
      <c r="J21" s="5">
        <v>2.0718818891454424E-2</v>
      </c>
      <c r="K21" s="2">
        <v>1.009047</v>
      </c>
      <c r="L21" s="2">
        <v>53.189610000000002</v>
      </c>
      <c r="M21" s="2">
        <v>28.519627498143201</v>
      </c>
      <c r="N21" s="2">
        <v>121.348267174561</v>
      </c>
      <c r="O21" s="2" t="s">
        <v>14</v>
      </c>
      <c r="P21" s="2">
        <v>16.718398977537607</v>
      </c>
      <c r="Q21" s="2">
        <v>1.4071914653109447</v>
      </c>
      <c r="R21" s="2">
        <v>4.66</v>
      </c>
      <c r="S21" s="2">
        <v>45.3</v>
      </c>
      <c r="T21" s="14">
        <v>35.934819897084033</v>
      </c>
    </row>
    <row r="22" spans="1:20">
      <c r="A22" t="s">
        <v>12</v>
      </c>
      <c r="B22" t="s">
        <v>44</v>
      </c>
      <c r="C22" t="s">
        <v>47</v>
      </c>
      <c r="D22" t="s">
        <v>17</v>
      </c>
      <c r="E22" t="str">
        <f t="shared" si="0"/>
        <v>+N</v>
      </c>
      <c r="F22" t="str">
        <f t="shared" si="1"/>
        <v>+P</v>
      </c>
      <c r="G22" t="s">
        <v>36</v>
      </c>
      <c r="H22" s="2" t="s">
        <v>14</v>
      </c>
      <c r="I22" s="2" t="s">
        <v>14</v>
      </c>
      <c r="J22" s="5" t="s">
        <v>14</v>
      </c>
      <c r="K22" s="2" t="s">
        <v>14</v>
      </c>
      <c r="L22" s="2" t="s">
        <v>14</v>
      </c>
      <c r="M22" s="2">
        <v>90.136271269924507</v>
      </c>
      <c r="N22" s="2">
        <v>61.338033984663497</v>
      </c>
      <c r="O22" s="2" t="s">
        <v>14</v>
      </c>
      <c r="P22" s="2" t="s">
        <v>14</v>
      </c>
      <c r="Q22" s="2" t="s">
        <v>14</v>
      </c>
      <c r="R22" s="2" t="s">
        <v>14</v>
      </c>
      <c r="S22" s="2">
        <v>3.4757778587965134</v>
      </c>
      <c r="T22" s="14">
        <v>43.702127659574472</v>
      </c>
    </row>
    <row r="23" spans="1:20">
      <c r="A23" t="s">
        <v>12</v>
      </c>
      <c r="B23" t="s">
        <v>44</v>
      </c>
      <c r="C23" t="s">
        <v>47</v>
      </c>
      <c r="D23" t="s">
        <v>17</v>
      </c>
      <c r="E23" t="str">
        <f t="shared" si="0"/>
        <v>+N</v>
      </c>
      <c r="F23" t="str">
        <f t="shared" si="1"/>
        <v>+P</v>
      </c>
      <c r="G23" t="s">
        <v>37</v>
      </c>
      <c r="H23" s="2" t="s">
        <v>14</v>
      </c>
      <c r="I23" s="2" t="s">
        <v>14</v>
      </c>
      <c r="J23" s="5" t="s">
        <v>14</v>
      </c>
      <c r="K23" s="2" t="s">
        <v>14</v>
      </c>
      <c r="L23" s="2" t="s">
        <v>14</v>
      </c>
      <c r="M23" s="2">
        <v>22.621534796867302</v>
      </c>
      <c r="N23" s="2">
        <v>48.141362660578203</v>
      </c>
      <c r="O23" s="2" t="s">
        <v>14</v>
      </c>
      <c r="P23" s="2" t="s">
        <v>14</v>
      </c>
      <c r="Q23" s="2" t="s">
        <v>14</v>
      </c>
      <c r="R23" s="2" t="s">
        <v>14</v>
      </c>
      <c r="S23" s="2">
        <v>0.39115336373912291</v>
      </c>
      <c r="T23" s="14">
        <v>45.26198439241918</v>
      </c>
    </row>
    <row r="24" spans="1:20">
      <c r="A24" t="s">
        <v>12</v>
      </c>
      <c r="B24" t="s">
        <v>44</v>
      </c>
      <c r="C24" t="s">
        <v>47</v>
      </c>
      <c r="D24" t="s">
        <v>17</v>
      </c>
      <c r="E24" t="str">
        <f t="shared" si="0"/>
        <v>+N</v>
      </c>
      <c r="F24" t="str">
        <f t="shared" si="1"/>
        <v>+P</v>
      </c>
      <c r="G24" t="s">
        <v>38</v>
      </c>
      <c r="H24" s="2" t="s">
        <v>14</v>
      </c>
      <c r="I24" s="2" t="s">
        <v>14</v>
      </c>
      <c r="J24" s="5" t="s">
        <v>14</v>
      </c>
      <c r="K24" s="2" t="s">
        <v>14</v>
      </c>
      <c r="L24" s="2" t="s">
        <v>14</v>
      </c>
      <c r="M24" s="2">
        <v>13.559345235203599</v>
      </c>
      <c r="N24" s="2">
        <v>54.517388017690102</v>
      </c>
      <c r="O24" s="2" t="s">
        <v>14</v>
      </c>
      <c r="P24" s="2" t="s">
        <v>14</v>
      </c>
      <c r="Q24" s="2" t="s">
        <v>14</v>
      </c>
      <c r="R24" s="2" t="s">
        <v>14</v>
      </c>
      <c r="S24" s="2">
        <v>1.123417876618271</v>
      </c>
      <c r="T24" s="14">
        <v>20.875873186458882</v>
      </c>
    </row>
    <row r="25" spans="1:20">
      <c r="A25" t="s">
        <v>12</v>
      </c>
      <c r="B25" t="s">
        <v>44</v>
      </c>
      <c r="C25" t="s">
        <v>48</v>
      </c>
      <c r="D25" t="s">
        <v>15</v>
      </c>
      <c r="E25" t="str">
        <f t="shared" si="0"/>
        <v>+N</v>
      </c>
      <c r="F25" t="str">
        <f t="shared" si="1"/>
        <v>-P</v>
      </c>
      <c r="G25" t="s">
        <v>36</v>
      </c>
      <c r="H25" s="2">
        <v>0.1215</v>
      </c>
      <c r="I25" s="2">
        <v>9.0363716140939326E-2</v>
      </c>
      <c r="J25" s="5">
        <v>3.1136283859060671E-2</v>
      </c>
      <c r="K25" s="2">
        <v>6.9470939999999999</v>
      </c>
      <c r="L25" s="2">
        <v>26.34395</v>
      </c>
      <c r="M25" s="2">
        <v>160.333838354552</v>
      </c>
      <c r="N25" s="2">
        <v>108.971938131549</v>
      </c>
      <c r="O25" s="2">
        <v>0.77406296751379045</v>
      </c>
      <c r="P25" s="2">
        <v>20.019650013000579</v>
      </c>
      <c r="Q25" s="2">
        <v>1.8220612258360636</v>
      </c>
      <c r="R25" s="2">
        <v>6.25</v>
      </c>
      <c r="S25" s="2">
        <v>43.7</v>
      </c>
      <c r="T25" s="14">
        <v>47.237143327398172</v>
      </c>
    </row>
    <row r="26" spans="1:20">
      <c r="A26" t="s">
        <v>12</v>
      </c>
      <c r="B26" t="s">
        <v>44</v>
      </c>
      <c r="C26" t="s">
        <v>48</v>
      </c>
      <c r="D26" t="s">
        <v>15</v>
      </c>
      <c r="E26" t="str">
        <f t="shared" si="0"/>
        <v>+N</v>
      </c>
      <c r="F26" t="str">
        <f t="shared" si="1"/>
        <v>-P</v>
      </c>
      <c r="G26" t="s">
        <v>37</v>
      </c>
      <c r="H26" s="2">
        <v>7.5499999999999998E-2</v>
      </c>
      <c r="I26" s="2">
        <v>4.9915126222825068E-2</v>
      </c>
      <c r="J26" s="5">
        <v>2.558487377717493E-2</v>
      </c>
      <c r="K26" s="2">
        <v>1.4091800000000001</v>
      </c>
      <c r="L26" s="2">
        <v>11.685460000000001</v>
      </c>
      <c r="M26" s="2">
        <v>28.317491249604199</v>
      </c>
      <c r="N26" s="2">
        <v>39.650613148023702</v>
      </c>
      <c r="O26" s="2">
        <v>4.7216773122461808E-2</v>
      </c>
      <c r="P26" s="2">
        <v>18.211906462466047</v>
      </c>
      <c r="Q26" s="2">
        <v>1.9603976893226103</v>
      </c>
      <c r="R26" s="2">
        <v>4.34</v>
      </c>
      <c r="S26" s="2">
        <v>48.7</v>
      </c>
      <c r="T26" s="14">
        <v>64.732697886448392</v>
      </c>
    </row>
    <row r="27" spans="1:20">
      <c r="A27" t="s">
        <v>12</v>
      </c>
      <c r="B27" t="s">
        <v>44</v>
      </c>
      <c r="C27" t="s">
        <v>48</v>
      </c>
      <c r="D27" t="s">
        <v>15</v>
      </c>
      <c r="E27" t="str">
        <f t="shared" si="0"/>
        <v>+N</v>
      </c>
      <c r="F27" t="str">
        <f t="shared" si="1"/>
        <v>-P</v>
      </c>
      <c r="G27" t="s">
        <v>38</v>
      </c>
      <c r="H27" s="2">
        <v>5.4499999999999993E-2</v>
      </c>
      <c r="I27" s="2">
        <v>2.6571562992693518E-2</v>
      </c>
      <c r="J27" s="5">
        <v>2.7928437007306475E-2</v>
      </c>
      <c r="K27" s="2">
        <v>7.7996169999999996</v>
      </c>
      <c r="L27" s="2">
        <v>103.41679999999999</v>
      </c>
      <c r="M27" s="2">
        <v>16.137993233054601</v>
      </c>
      <c r="N27" s="2">
        <v>46.0685343241258</v>
      </c>
      <c r="O27" s="2">
        <v>8.5533916577182068E-2</v>
      </c>
      <c r="P27" s="2">
        <v>33.861605968412597</v>
      </c>
      <c r="Q27" s="2">
        <v>1.6922191065986898</v>
      </c>
      <c r="R27" s="2">
        <v>4.2</v>
      </c>
      <c r="S27" s="2">
        <v>59</v>
      </c>
      <c r="T27" s="14">
        <v>33.689839572192511</v>
      </c>
    </row>
    <row r="28" spans="1:20">
      <c r="A28" t="s">
        <v>12</v>
      </c>
      <c r="B28" t="s">
        <v>49</v>
      </c>
      <c r="C28" t="s">
        <v>50</v>
      </c>
      <c r="D28" t="s">
        <v>15</v>
      </c>
      <c r="E28" t="str">
        <f t="shared" si="0"/>
        <v>+N</v>
      </c>
      <c r="F28" t="str">
        <f t="shared" si="1"/>
        <v>-P</v>
      </c>
      <c r="G28" t="s">
        <v>36</v>
      </c>
      <c r="H28" s="2">
        <v>0.29949999999999999</v>
      </c>
      <c r="I28" s="2">
        <v>0.27045696520560414</v>
      </c>
      <c r="J28" s="5">
        <v>2.904303479439585E-2</v>
      </c>
      <c r="K28" s="2">
        <v>2.6917740000000001</v>
      </c>
      <c r="L28" s="2">
        <v>51.570419999999999</v>
      </c>
      <c r="M28" s="2">
        <v>42.6638752855146</v>
      </c>
      <c r="N28" s="2">
        <v>86.051922252565902</v>
      </c>
      <c r="O28" s="2">
        <v>1.1271367178124916</v>
      </c>
      <c r="P28" s="2">
        <v>6.9294065139037961</v>
      </c>
      <c r="Q28" s="2">
        <v>3.4080766449318274</v>
      </c>
      <c r="R28" s="2">
        <v>5.87</v>
      </c>
      <c r="S28" s="2">
        <v>49.1</v>
      </c>
      <c r="T28" s="14">
        <v>8.363355280411886</v>
      </c>
    </row>
    <row r="29" spans="1:20">
      <c r="A29" t="s">
        <v>12</v>
      </c>
      <c r="B29" t="s">
        <v>49</v>
      </c>
      <c r="C29" t="s">
        <v>50</v>
      </c>
      <c r="D29" t="s">
        <v>15</v>
      </c>
      <c r="E29" t="str">
        <f t="shared" si="0"/>
        <v>+N</v>
      </c>
      <c r="F29" t="str">
        <f t="shared" si="1"/>
        <v>-P</v>
      </c>
      <c r="G29" t="s">
        <v>37</v>
      </c>
      <c r="H29" s="2">
        <v>0.61950000000000005</v>
      </c>
      <c r="I29" s="2">
        <v>0.55772298681450161</v>
      </c>
      <c r="J29" s="5">
        <v>6.1777013185498442E-2</v>
      </c>
      <c r="K29" s="2">
        <v>2.3636569999999999</v>
      </c>
      <c r="L29" s="2">
        <v>63.43777</v>
      </c>
      <c r="M29" s="2">
        <v>14.4246718431727</v>
      </c>
      <c r="N29" s="2">
        <v>59.2656095785727</v>
      </c>
      <c r="O29" s="2">
        <v>0.18155204932291302</v>
      </c>
      <c r="P29" s="2">
        <v>31.499729972739342</v>
      </c>
      <c r="Q29" s="2">
        <v>11.694916198875958</v>
      </c>
      <c r="R29" s="2">
        <v>4.03</v>
      </c>
      <c r="S29" s="2">
        <v>115.7</v>
      </c>
      <c r="T29" s="14">
        <v>48.986327204148992</v>
      </c>
    </row>
    <row r="30" spans="1:20">
      <c r="A30" t="s">
        <v>12</v>
      </c>
      <c r="B30" t="s">
        <v>49</v>
      </c>
      <c r="C30" t="s">
        <v>50</v>
      </c>
      <c r="D30" t="s">
        <v>15</v>
      </c>
      <c r="E30" t="str">
        <f t="shared" si="0"/>
        <v>+N</v>
      </c>
      <c r="F30" t="str">
        <f t="shared" si="1"/>
        <v>-P</v>
      </c>
      <c r="G30" t="s">
        <v>38</v>
      </c>
      <c r="H30" s="2">
        <v>0.59350000000000003</v>
      </c>
      <c r="I30" s="2">
        <v>0.53958287711290154</v>
      </c>
      <c r="J30" s="5">
        <v>5.391712288709849E-2</v>
      </c>
      <c r="K30" s="2" t="s">
        <v>14</v>
      </c>
      <c r="L30" s="2" t="s">
        <v>14</v>
      </c>
      <c r="M30" s="2">
        <v>5.0914689847116001</v>
      </c>
      <c r="N30" s="2">
        <v>36.009303006000899</v>
      </c>
      <c r="O30" s="2" t="s">
        <v>14</v>
      </c>
      <c r="P30" s="2">
        <v>15.073336629754085</v>
      </c>
      <c r="Q30" s="2">
        <v>10.937706082949594</v>
      </c>
      <c r="R30" s="2">
        <v>3.74</v>
      </c>
      <c r="S30" s="2">
        <v>131.69999999999999</v>
      </c>
      <c r="T30" s="14">
        <v>18.20945012434375</v>
      </c>
    </row>
    <row r="31" spans="1:20">
      <c r="A31" t="s">
        <v>12</v>
      </c>
      <c r="B31" t="s">
        <v>49</v>
      </c>
      <c r="C31" t="s">
        <v>51</v>
      </c>
      <c r="D31" t="s">
        <v>16</v>
      </c>
      <c r="E31" t="str">
        <f t="shared" si="0"/>
        <v>-N</v>
      </c>
      <c r="F31" t="str">
        <f t="shared" si="1"/>
        <v>+P</v>
      </c>
      <c r="G31" t="s">
        <v>36</v>
      </c>
      <c r="H31" s="2">
        <v>0.63150000000000006</v>
      </c>
      <c r="I31" s="2">
        <v>0.58902516765556634</v>
      </c>
      <c r="J31" s="5">
        <v>4.2474832344433722E-2</v>
      </c>
      <c r="K31" s="2">
        <v>3.3715869999999999</v>
      </c>
      <c r="L31" s="2">
        <v>33.596519999999998</v>
      </c>
      <c r="M31" s="2">
        <v>100.159142984455</v>
      </c>
      <c r="N31" s="2">
        <v>120.855409075263</v>
      </c>
      <c r="O31" s="2">
        <v>0.60137043846706162</v>
      </c>
      <c r="P31" s="2">
        <v>11.405615732626863</v>
      </c>
      <c r="Q31" s="2">
        <v>4.9601146870308961</v>
      </c>
      <c r="R31" s="2">
        <v>5.79</v>
      </c>
      <c r="S31" s="2">
        <v>58.8</v>
      </c>
      <c r="T31" s="14">
        <v>29.113385709419191</v>
      </c>
    </row>
    <row r="32" spans="1:20">
      <c r="A32" t="s">
        <v>12</v>
      </c>
      <c r="B32" t="s">
        <v>49</v>
      </c>
      <c r="C32" t="s">
        <v>51</v>
      </c>
      <c r="D32" t="s">
        <v>16</v>
      </c>
      <c r="E32" t="str">
        <f t="shared" si="0"/>
        <v>-N</v>
      </c>
      <c r="F32" t="str">
        <f t="shared" si="1"/>
        <v>+P</v>
      </c>
      <c r="G32" t="s">
        <v>37</v>
      </c>
      <c r="H32" s="2">
        <v>0.33850000000000002</v>
      </c>
      <c r="I32" s="2">
        <v>0.31528899122330617</v>
      </c>
      <c r="J32" s="5">
        <v>2.3211008776693853E-2</v>
      </c>
      <c r="K32" s="2">
        <v>1.7907</v>
      </c>
      <c r="L32" s="2">
        <v>41.734900000000003</v>
      </c>
      <c r="M32" s="2">
        <v>14.340727113875101</v>
      </c>
      <c r="N32" s="2">
        <v>41.178168927801302</v>
      </c>
      <c r="O32" s="2">
        <v>0.11070338977893232</v>
      </c>
      <c r="P32" s="2">
        <v>25.277095137984798</v>
      </c>
      <c r="Q32" s="2">
        <v>2.3693396910328417</v>
      </c>
      <c r="R32" s="2">
        <v>4.53</v>
      </c>
      <c r="S32" s="2">
        <v>52.4</v>
      </c>
      <c r="T32" s="14">
        <v>49.039301310043676</v>
      </c>
    </row>
    <row r="33" spans="1:20">
      <c r="A33" t="s">
        <v>12</v>
      </c>
      <c r="B33" t="s">
        <v>49</v>
      </c>
      <c r="C33" t="s">
        <v>51</v>
      </c>
      <c r="D33" t="s">
        <v>16</v>
      </c>
      <c r="E33" t="str">
        <f t="shared" si="0"/>
        <v>-N</v>
      </c>
      <c r="F33" t="str">
        <f t="shared" si="1"/>
        <v>+P</v>
      </c>
      <c r="G33" t="s">
        <v>38</v>
      </c>
      <c r="H33" s="2">
        <v>0.25650000000000001</v>
      </c>
      <c r="I33" s="2">
        <v>0.21729326297590712</v>
      </c>
      <c r="J33" s="5">
        <v>3.9206737024092886E-2</v>
      </c>
      <c r="K33" s="2" t="s">
        <v>14</v>
      </c>
      <c r="L33" s="2" t="s">
        <v>14</v>
      </c>
      <c r="M33" s="2">
        <v>5.51852255210569</v>
      </c>
      <c r="N33" s="2">
        <v>21.442715146775299</v>
      </c>
      <c r="O33" s="2" t="s">
        <v>14</v>
      </c>
      <c r="P33" s="2">
        <v>51.3485724748396</v>
      </c>
      <c r="Q33" s="2">
        <v>3.4990874761729769</v>
      </c>
      <c r="R33" s="2">
        <v>4.09</v>
      </c>
      <c r="S33" s="2">
        <v>77.099999999999994</v>
      </c>
      <c r="T33" s="14">
        <v>25.238347457627125</v>
      </c>
    </row>
    <row r="34" spans="1:20">
      <c r="A34" t="s">
        <v>12</v>
      </c>
      <c r="B34" t="s">
        <v>49</v>
      </c>
      <c r="C34" t="s">
        <v>52</v>
      </c>
      <c r="D34" t="s">
        <v>13</v>
      </c>
      <c r="E34" t="str">
        <f t="shared" si="0"/>
        <v>-N</v>
      </c>
      <c r="F34" t="str">
        <f t="shared" si="1"/>
        <v>-P</v>
      </c>
      <c r="G34" t="s">
        <v>36</v>
      </c>
      <c r="H34" s="2">
        <v>0.3135</v>
      </c>
      <c r="I34" s="2">
        <v>0.29709091104712682</v>
      </c>
      <c r="J34" s="5">
        <v>1.6409088952873185E-2</v>
      </c>
      <c r="K34" s="2">
        <v>4.2345129999999997</v>
      </c>
      <c r="L34" s="2">
        <v>201.57470000000001</v>
      </c>
      <c r="M34" s="2">
        <v>108.00638385924</v>
      </c>
      <c r="N34" s="2">
        <v>151.703303864688</v>
      </c>
      <c r="O34" s="2">
        <v>0.70041001864172558</v>
      </c>
      <c r="P34" s="2">
        <v>12.279964057948213</v>
      </c>
      <c r="Q34" s="2">
        <v>3.9492877213791964</v>
      </c>
      <c r="R34" s="2">
        <v>6.77</v>
      </c>
      <c r="S34" s="2">
        <v>51.4</v>
      </c>
      <c r="T34" s="14">
        <v>14.470221356983169</v>
      </c>
    </row>
    <row r="35" spans="1:20">
      <c r="A35" t="s">
        <v>12</v>
      </c>
      <c r="B35" t="s">
        <v>49</v>
      </c>
      <c r="C35" t="s">
        <v>52</v>
      </c>
      <c r="D35" t="s">
        <v>13</v>
      </c>
      <c r="E35" t="str">
        <f t="shared" si="0"/>
        <v>-N</v>
      </c>
      <c r="F35" t="str">
        <f t="shared" si="1"/>
        <v>-P</v>
      </c>
      <c r="G35" t="s">
        <v>37</v>
      </c>
      <c r="H35" s="2">
        <v>0.14949999999999999</v>
      </c>
      <c r="I35" s="2">
        <v>0.14674188862157267</v>
      </c>
      <c r="J35" s="5">
        <v>2.7581113784273248E-3</v>
      </c>
      <c r="K35" s="2">
        <v>5.8393969999999999</v>
      </c>
      <c r="L35" s="2">
        <v>63.895919999999997</v>
      </c>
      <c r="M35" s="2">
        <v>14.2373283186637</v>
      </c>
      <c r="N35" s="2">
        <v>73.019671925637496</v>
      </c>
      <c r="O35" s="2">
        <v>0.35307455124366621</v>
      </c>
      <c r="P35" s="2">
        <v>25.890274483015357</v>
      </c>
      <c r="Q35" s="2">
        <v>3.2673132259455167</v>
      </c>
      <c r="R35" s="2">
        <v>4.75</v>
      </c>
      <c r="S35" s="2">
        <v>52.9</v>
      </c>
      <c r="T35" s="14">
        <v>48.520249221183818</v>
      </c>
    </row>
    <row r="36" spans="1:20">
      <c r="A36" t="s">
        <v>12</v>
      </c>
      <c r="B36" t="s">
        <v>49</v>
      </c>
      <c r="C36" t="s">
        <v>52</v>
      </c>
      <c r="D36" t="s">
        <v>13</v>
      </c>
      <c r="E36" t="str">
        <f t="shared" si="0"/>
        <v>-N</v>
      </c>
      <c r="F36" t="str">
        <f t="shared" si="1"/>
        <v>-P</v>
      </c>
      <c r="G36" t="s">
        <v>38</v>
      </c>
      <c r="H36" s="2">
        <v>8.5499999999999993E-2</v>
      </c>
      <c r="I36" s="2">
        <v>8.2464857458573904E-2</v>
      </c>
      <c r="J36" s="5">
        <v>3.0351425414260891E-3</v>
      </c>
      <c r="K36" s="2">
        <v>3.8292480000000002</v>
      </c>
      <c r="L36" s="2">
        <v>3.8785430000000001</v>
      </c>
      <c r="M36" s="2">
        <v>5.4345647736445901</v>
      </c>
      <c r="N36" s="2">
        <v>36.436310222206899</v>
      </c>
      <c r="O36" s="2">
        <v>0.10294739138063423</v>
      </c>
      <c r="P36" s="2">
        <v>8.3283638344179565</v>
      </c>
      <c r="Q36" s="2">
        <v>1.9701055113216663</v>
      </c>
      <c r="R36" s="2">
        <v>4.24</v>
      </c>
      <c r="S36" s="2">
        <v>51.4</v>
      </c>
      <c r="T36" s="14">
        <v>23.255280073461879</v>
      </c>
    </row>
    <row r="37" spans="1:20">
      <c r="A37" t="s">
        <v>12</v>
      </c>
      <c r="B37" t="s">
        <v>49</v>
      </c>
      <c r="C37" t="s">
        <v>53</v>
      </c>
      <c r="D37" t="s">
        <v>17</v>
      </c>
      <c r="E37" t="str">
        <f t="shared" si="0"/>
        <v>+N</v>
      </c>
      <c r="F37" t="str">
        <f t="shared" si="1"/>
        <v>+P</v>
      </c>
      <c r="G37" t="s">
        <v>36</v>
      </c>
      <c r="H37" s="2">
        <v>0.1905</v>
      </c>
      <c r="I37" s="2">
        <v>0.16064270204737427</v>
      </c>
      <c r="J37" s="5">
        <v>2.9857297952625733E-2</v>
      </c>
      <c r="K37" s="2">
        <v>6.2657740000000004</v>
      </c>
      <c r="L37" s="2">
        <v>283.09969999999998</v>
      </c>
      <c r="M37" s="2">
        <v>66.548658982256299</v>
      </c>
      <c r="N37" s="2">
        <v>68.427486980083401</v>
      </c>
      <c r="O37" s="2">
        <v>1.6820299429655596</v>
      </c>
      <c r="P37" s="2">
        <v>4.6152222450662492</v>
      </c>
      <c r="Q37" s="2">
        <v>1.1024689201560414</v>
      </c>
      <c r="R37" s="2">
        <v>6.23</v>
      </c>
      <c r="S37" s="2">
        <v>39.200000000000003</v>
      </c>
      <c r="T37" s="14">
        <v>23.828339416574703</v>
      </c>
    </row>
    <row r="38" spans="1:20">
      <c r="A38" t="s">
        <v>12</v>
      </c>
      <c r="B38" t="s">
        <v>49</v>
      </c>
      <c r="C38" t="s">
        <v>53</v>
      </c>
      <c r="D38" t="s">
        <v>17</v>
      </c>
      <c r="E38" t="str">
        <f t="shared" si="0"/>
        <v>+N</v>
      </c>
      <c r="F38" t="str">
        <f t="shared" si="1"/>
        <v>+P</v>
      </c>
      <c r="G38" t="s">
        <v>37</v>
      </c>
      <c r="H38" s="2">
        <v>0.1535</v>
      </c>
      <c r="I38" s="2">
        <v>9.9356421542906248E-2</v>
      </c>
      <c r="J38" s="5">
        <v>5.414357845709375E-2</v>
      </c>
      <c r="K38" s="2">
        <v>2.8305560000000001</v>
      </c>
      <c r="L38" s="2">
        <v>208.5376</v>
      </c>
      <c r="M38" s="2">
        <v>17.963945912701799</v>
      </c>
      <c r="N38" s="2">
        <v>71.663130726525594</v>
      </c>
      <c r="O38" s="2">
        <v>0.16685075904125343</v>
      </c>
      <c r="P38" s="2">
        <v>10.086144623505554</v>
      </c>
      <c r="Q38" s="2">
        <v>1.1121767421550974</v>
      </c>
      <c r="R38" s="2">
        <v>4.29</v>
      </c>
      <c r="S38" s="2">
        <v>46.2</v>
      </c>
      <c r="T38" s="14">
        <v>56.500661084178049</v>
      </c>
    </row>
    <row r="39" spans="1:20">
      <c r="A39" t="s">
        <v>12</v>
      </c>
      <c r="B39" t="s">
        <v>49</v>
      </c>
      <c r="C39" t="s">
        <v>53</v>
      </c>
      <c r="D39" t="s">
        <v>17</v>
      </c>
      <c r="E39" t="str">
        <f t="shared" si="0"/>
        <v>+N</v>
      </c>
      <c r="F39" t="str">
        <f t="shared" si="1"/>
        <v>+P</v>
      </c>
      <c r="G39" t="s">
        <v>38</v>
      </c>
      <c r="H39" s="2">
        <v>0.17649999999999999</v>
      </c>
      <c r="I39" s="2">
        <v>0.12345180783416812</v>
      </c>
      <c r="J39" s="5">
        <v>5.304819216583187E-2</v>
      </c>
      <c r="K39" s="2">
        <v>4.3743400000000001</v>
      </c>
      <c r="L39" s="2">
        <v>93.029290000000003</v>
      </c>
      <c r="M39" s="2">
        <v>9.1496892000147501</v>
      </c>
      <c r="N39" s="2">
        <v>42.047176762683598</v>
      </c>
      <c r="O39" s="2">
        <v>8.453859765875292E-2</v>
      </c>
      <c r="P39" s="2">
        <v>18.152859562574218</v>
      </c>
      <c r="Q39" s="2">
        <v>2.1848910730507787</v>
      </c>
      <c r="R39" s="2">
        <v>4.2</v>
      </c>
      <c r="S39" s="2">
        <v>61.8</v>
      </c>
      <c r="T39" s="14">
        <v>22.446990007311722</v>
      </c>
    </row>
    <row r="40" spans="1:20">
      <c r="A40" t="s">
        <v>18</v>
      </c>
      <c r="B40" t="s">
        <v>54</v>
      </c>
      <c r="C40" t="s">
        <v>33</v>
      </c>
      <c r="D40" t="s">
        <v>13</v>
      </c>
      <c r="E40" t="str">
        <f t="shared" si="0"/>
        <v>-N</v>
      </c>
      <c r="F40" t="str">
        <f t="shared" si="1"/>
        <v>-P</v>
      </c>
      <c r="G40" t="s">
        <v>36</v>
      </c>
      <c r="H40" s="2">
        <v>0.33650000000000002</v>
      </c>
      <c r="I40" s="2">
        <v>0.27115325259691825</v>
      </c>
      <c r="J40" s="5">
        <v>6.5346747403081773E-2</v>
      </c>
      <c r="K40" s="2">
        <v>5.3931420000000001</v>
      </c>
      <c r="L40" s="2">
        <v>25.312529999999999</v>
      </c>
      <c r="M40" s="2">
        <v>88.451186467939806</v>
      </c>
      <c r="N40" s="2">
        <v>220.796141791221</v>
      </c>
      <c r="O40" s="2">
        <v>1.3266169940546486</v>
      </c>
      <c r="P40" s="2">
        <v>6.2957878573722201</v>
      </c>
      <c r="Q40" s="2">
        <v>2.6884843392518056</v>
      </c>
      <c r="R40" s="2">
        <v>6.2</v>
      </c>
      <c r="S40" s="2">
        <v>43.6</v>
      </c>
      <c r="T40" s="14">
        <v>16.343993656667156</v>
      </c>
    </row>
    <row r="41" spans="1:20">
      <c r="A41" t="s">
        <v>18</v>
      </c>
      <c r="B41" t="s">
        <v>54</v>
      </c>
      <c r="C41" t="s">
        <v>33</v>
      </c>
      <c r="D41" t="s">
        <v>13</v>
      </c>
      <c r="E41" t="str">
        <f t="shared" si="0"/>
        <v>-N</v>
      </c>
      <c r="F41" t="str">
        <f t="shared" si="1"/>
        <v>-P</v>
      </c>
      <c r="G41" t="s">
        <v>37</v>
      </c>
      <c r="H41" s="2">
        <v>0.1905</v>
      </c>
      <c r="I41" s="2">
        <v>0.14584118462276799</v>
      </c>
      <c r="J41" s="5">
        <v>4.4658815377232014E-2</v>
      </c>
      <c r="K41" s="2">
        <v>2.4003480000000001</v>
      </c>
      <c r="L41" s="2">
        <v>8.9616179999999996</v>
      </c>
      <c r="M41" s="2">
        <v>18.451555863896498</v>
      </c>
      <c r="N41" s="2">
        <v>27.323869066922899</v>
      </c>
      <c r="O41" s="2">
        <v>0.51660640545770764</v>
      </c>
      <c r="P41" s="2">
        <v>4.6969794910703229</v>
      </c>
      <c r="Q41" s="2">
        <v>0.54693880626006486</v>
      </c>
      <c r="R41" s="2">
        <v>6.12</v>
      </c>
      <c r="S41" s="2">
        <v>31.4</v>
      </c>
      <c r="T41" s="14">
        <v>49.214943151055749</v>
      </c>
    </row>
    <row r="42" spans="1:20">
      <c r="A42" t="s">
        <v>18</v>
      </c>
      <c r="B42" t="s">
        <v>54</v>
      </c>
      <c r="C42" t="s">
        <v>33</v>
      </c>
      <c r="D42" t="s">
        <v>13</v>
      </c>
      <c r="E42" t="str">
        <f t="shared" si="0"/>
        <v>-N</v>
      </c>
      <c r="F42" t="str">
        <f t="shared" si="1"/>
        <v>-P</v>
      </c>
      <c r="G42" t="s">
        <v>38</v>
      </c>
      <c r="H42" s="2">
        <v>7.6499999999999999E-2</v>
      </c>
      <c r="I42" s="2">
        <v>4.1805233554888126E-2</v>
      </c>
      <c r="J42" s="5">
        <v>3.4694766445111873E-2</v>
      </c>
      <c r="K42" s="2" t="s">
        <v>14</v>
      </c>
      <c r="L42" s="2" t="s">
        <v>14</v>
      </c>
      <c r="M42" s="2">
        <v>29.175711172515001</v>
      </c>
      <c r="N42" s="2">
        <v>35.555145330103699</v>
      </c>
      <c r="O42" s="2" t="s">
        <v>14</v>
      </c>
      <c r="P42" s="2">
        <v>7.6970162124976031</v>
      </c>
      <c r="Q42" s="2">
        <v>0.73636268301664409</v>
      </c>
      <c r="R42" s="2">
        <v>5.26</v>
      </c>
      <c r="S42" s="2">
        <v>31.5</v>
      </c>
      <c r="T42" s="14">
        <v>33.150763908907464</v>
      </c>
    </row>
    <row r="43" spans="1:20">
      <c r="A43" t="s">
        <v>18</v>
      </c>
      <c r="B43" t="s">
        <v>54</v>
      </c>
      <c r="C43" t="s">
        <v>39</v>
      </c>
      <c r="D43" t="s">
        <v>16</v>
      </c>
      <c r="E43" t="str">
        <f t="shared" si="0"/>
        <v>-N</v>
      </c>
      <c r="F43" t="str">
        <f t="shared" si="1"/>
        <v>+P</v>
      </c>
      <c r="G43" t="s">
        <v>36</v>
      </c>
      <c r="H43" s="2">
        <v>0.40449999999999997</v>
      </c>
      <c r="I43" s="2">
        <v>0.33910885128327162</v>
      </c>
      <c r="J43" s="5">
        <v>6.5391148716728353E-2</v>
      </c>
      <c r="K43" s="2">
        <v>2.9402360000000001</v>
      </c>
      <c r="L43" s="2">
        <v>8.4196089999999995</v>
      </c>
      <c r="M43" s="2">
        <v>49.338393482811803</v>
      </c>
      <c r="N43" s="2">
        <v>118.91653387017099</v>
      </c>
      <c r="O43" s="2">
        <v>1.2965956205858302</v>
      </c>
      <c r="P43" s="2">
        <v>5.339682286046795</v>
      </c>
      <c r="Q43" s="2">
        <v>3.670187838906338</v>
      </c>
      <c r="R43" s="2">
        <v>5.82</v>
      </c>
      <c r="S43" s="2">
        <v>52.7</v>
      </c>
      <c r="T43" s="14">
        <v>11.703117075167947</v>
      </c>
    </row>
    <row r="44" spans="1:20">
      <c r="A44" t="s">
        <v>18</v>
      </c>
      <c r="B44" t="s">
        <v>54</v>
      </c>
      <c r="C44" t="s">
        <v>39</v>
      </c>
      <c r="D44" t="s">
        <v>16</v>
      </c>
      <c r="E44" t="str">
        <f t="shared" si="0"/>
        <v>-N</v>
      </c>
      <c r="F44" t="str">
        <f t="shared" si="1"/>
        <v>+P</v>
      </c>
      <c r="G44" t="s">
        <v>37</v>
      </c>
      <c r="H44" s="2">
        <v>0.39550000000000002</v>
      </c>
      <c r="I44" s="2">
        <v>0.32411647203452465</v>
      </c>
      <c r="J44" s="5">
        <v>7.1383527965475368E-2</v>
      </c>
      <c r="K44" s="2">
        <v>2.8680680000000001</v>
      </c>
      <c r="L44" s="2">
        <v>13.592420000000001</v>
      </c>
      <c r="M44" s="2">
        <v>28.184936805208402</v>
      </c>
      <c r="N44" s="2">
        <v>71.531540908270401</v>
      </c>
      <c r="O44" s="2">
        <v>0.90899544122217157</v>
      </c>
      <c r="P44" s="2">
        <v>6.9725561715170574</v>
      </c>
      <c r="Q44" s="2">
        <v>1.7723086380909014</v>
      </c>
      <c r="R44" s="2">
        <v>5.85</v>
      </c>
      <c r="S44" s="2">
        <v>42.8</v>
      </c>
      <c r="T44" s="14">
        <v>37.193251533742341</v>
      </c>
    </row>
    <row r="45" spans="1:20">
      <c r="A45" t="s">
        <v>18</v>
      </c>
      <c r="B45" t="s">
        <v>54</v>
      </c>
      <c r="C45" t="s">
        <v>39</v>
      </c>
      <c r="D45" t="s">
        <v>16</v>
      </c>
      <c r="E45" t="str">
        <f t="shared" si="0"/>
        <v>-N</v>
      </c>
      <c r="F45" t="str">
        <f t="shared" si="1"/>
        <v>+P</v>
      </c>
      <c r="G45" t="s">
        <v>38</v>
      </c>
      <c r="H45" s="2">
        <v>0.41949999999999998</v>
      </c>
      <c r="I45" s="2">
        <v>0.3536864397528362</v>
      </c>
      <c r="J45" s="5">
        <v>6.5813560247163783E-2</v>
      </c>
      <c r="K45" s="2">
        <v>2.8101430000000001</v>
      </c>
      <c r="L45" s="2">
        <v>5.2861710000000004</v>
      </c>
      <c r="M45" s="2">
        <v>18.0875328258815</v>
      </c>
      <c r="N45" s="2">
        <v>13.0423167221323</v>
      </c>
      <c r="O45" s="2">
        <v>5.0190635909230133E-2</v>
      </c>
      <c r="P45" s="2">
        <v>7.1724072173047944</v>
      </c>
      <c r="Q45" s="2">
        <v>2.3062388480389782</v>
      </c>
      <c r="R45" s="2">
        <v>6.1</v>
      </c>
      <c r="S45" s="2">
        <v>45.2</v>
      </c>
      <c r="T45" s="14">
        <v>30.031446540880506</v>
      </c>
    </row>
    <row r="46" spans="1:20">
      <c r="A46" t="s">
        <v>18</v>
      </c>
      <c r="B46" t="s">
        <v>54</v>
      </c>
      <c r="C46" t="s">
        <v>41</v>
      </c>
      <c r="D46" t="s">
        <v>15</v>
      </c>
      <c r="E46" t="str">
        <f t="shared" si="0"/>
        <v>+N</v>
      </c>
      <c r="F46" t="str">
        <f t="shared" si="1"/>
        <v>-P</v>
      </c>
      <c r="G46" t="s">
        <v>36</v>
      </c>
      <c r="H46" s="2">
        <v>0.39650000000000002</v>
      </c>
      <c r="I46" s="2">
        <v>0.33781773596569825</v>
      </c>
      <c r="J46" s="5">
        <v>5.8682264034301768E-2</v>
      </c>
      <c r="K46" s="2" t="s">
        <v>14</v>
      </c>
      <c r="L46" s="2" t="s">
        <v>14</v>
      </c>
      <c r="M46" s="2">
        <v>65.869927459794496</v>
      </c>
      <c r="N46" s="2">
        <v>141.74313201357199</v>
      </c>
      <c r="O46" s="2" t="s">
        <v>14</v>
      </c>
      <c r="P46" s="2">
        <v>4.9740457136396845</v>
      </c>
      <c r="Q46" s="2">
        <v>3.1010667742116835</v>
      </c>
      <c r="R46" s="2">
        <v>5.99</v>
      </c>
      <c r="S46" s="2">
        <v>51.3</v>
      </c>
      <c r="T46" s="14">
        <v>9.3909181467416882</v>
      </c>
    </row>
    <row r="47" spans="1:20">
      <c r="A47" t="s">
        <v>18</v>
      </c>
      <c r="B47" t="s">
        <v>54</v>
      </c>
      <c r="C47" t="s">
        <v>41</v>
      </c>
      <c r="D47" t="s">
        <v>15</v>
      </c>
      <c r="E47" t="str">
        <f t="shared" si="0"/>
        <v>+N</v>
      </c>
      <c r="F47" t="str">
        <f t="shared" si="1"/>
        <v>-P</v>
      </c>
      <c r="G47" t="s">
        <v>37</v>
      </c>
      <c r="H47" s="2">
        <v>0.50550000000000006</v>
      </c>
      <c r="I47" s="2">
        <v>0.4470975684094079</v>
      </c>
      <c r="J47" s="5">
        <v>5.8402431590592163E-2</v>
      </c>
      <c r="K47" s="2">
        <v>2.7892610000000002</v>
      </c>
      <c r="L47" s="2">
        <v>13.571490000000001</v>
      </c>
      <c r="M47" s="2">
        <v>19.240365457842501</v>
      </c>
      <c r="N47" s="2">
        <v>43.796878916051703</v>
      </c>
      <c r="O47" s="2">
        <v>0</v>
      </c>
      <c r="P47" s="2">
        <v>10.737931556926922</v>
      </c>
      <c r="Q47" s="2">
        <v>7.2863515335546767</v>
      </c>
      <c r="R47" s="2">
        <v>5.76</v>
      </c>
      <c r="S47" s="2">
        <v>77.7</v>
      </c>
      <c r="T47" s="14">
        <v>50.867964229352978</v>
      </c>
    </row>
    <row r="48" spans="1:20">
      <c r="A48" t="s">
        <v>18</v>
      </c>
      <c r="B48" t="s">
        <v>54</v>
      </c>
      <c r="C48" t="s">
        <v>41</v>
      </c>
      <c r="D48" t="s">
        <v>15</v>
      </c>
      <c r="E48" t="str">
        <f t="shared" si="0"/>
        <v>+N</v>
      </c>
      <c r="F48" t="str">
        <f t="shared" si="1"/>
        <v>-P</v>
      </c>
      <c r="G48" t="s">
        <v>38</v>
      </c>
      <c r="H48" s="2">
        <v>0.27450000000000002</v>
      </c>
      <c r="I48" s="2">
        <v>0.22638752895609099</v>
      </c>
      <c r="J48" s="5">
        <v>4.8112471043909033E-2</v>
      </c>
      <c r="K48" s="2">
        <v>2.1285590000000001</v>
      </c>
      <c r="L48" s="2">
        <v>3.8670949999999999</v>
      </c>
      <c r="M48" s="2">
        <v>15.3180063331183</v>
      </c>
      <c r="N48" s="2">
        <v>10.5212327662565</v>
      </c>
      <c r="O48" s="2">
        <v>0</v>
      </c>
      <c r="P48" s="2">
        <v>5.9028866658184711</v>
      </c>
      <c r="Q48" s="2">
        <v>1.9521791717815289</v>
      </c>
      <c r="R48" s="2">
        <v>5.71</v>
      </c>
      <c r="S48" s="2">
        <v>43.8</v>
      </c>
      <c r="T48" s="14">
        <v>32.541029994340683</v>
      </c>
    </row>
    <row r="49" spans="1:20">
      <c r="A49" t="s">
        <v>18</v>
      </c>
      <c r="B49" t="s">
        <v>55</v>
      </c>
      <c r="C49" t="s">
        <v>43</v>
      </c>
      <c r="D49" t="s">
        <v>17</v>
      </c>
      <c r="E49" t="str">
        <f t="shared" si="0"/>
        <v>+N</v>
      </c>
      <c r="F49" t="str">
        <f t="shared" si="1"/>
        <v>+P</v>
      </c>
      <c r="G49" t="s">
        <v>36</v>
      </c>
      <c r="H49" s="2">
        <v>0.39750000000000002</v>
      </c>
      <c r="I49" s="2">
        <v>0.34545907182887209</v>
      </c>
      <c r="J49" s="5">
        <v>5.2040928171127931E-2</v>
      </c>
      <c r="K49" s="2">
        <v>1.7950630000000001</v>
      </c>
      <c r="L49" s="2">
        <v>7.1413760000000002</v>
      </c>
      <c r="M49" s="2">
        <v>43.904088038242001</v>
      </c>
      <c r="N49" s="2">
        <v>131.543503746932</v>
      </c>
      <c r="O49" s="2">
        <v>0.8895740358838885</v>
      </c>
      <c r="P49" s="2">
        <v>6.5360544962829934</v>
      </c>
      <c r="Q49" s="2">
        <v>2.5390505928413827</v>
      </c>
      <c r="R49" s="2" t="s">
        <v>14</v>
      </c>
      <c r="S49" s="2">
        <v>44.3</v>
      </c>
      <c r="T49" s="14">
        <v>10.143868444134123</v>
      </c>
    </row>
    <row r="50" spans="1:20">
      <c r="A50" t="s">
        <v>18</v>
      </c>
      <c r="B50" t="s">
        <v>55</v>
      </c>
      <c r="C50" t="s">
        <v>43</v>
      </c>
      <c r="D50" t="s">
        <v>17</v>
      </c>
      <c r="E50" t="str">
        <f t="shared" si="0"/>
        <v>+N</v>
      </c>
      <c r="F50" t="str">
        <f t="shared" si="1"/>
        <v>+P</v>
      </c>
      <c r="G50" t="s">
        <v>37</v>
      </c>
      <c r="H50" s="2">
        <v>0.2525</v>
      </c>
      <c r="I50" s="2">
        <v>0.21476935666972613</v>
      </c>
      <c r="J50" s="5">
        <v>3.7730643330273872E-2</v>
      </c>
      <c r="K50" s="2">
        <v>2.0838070000000002</v>
      </c>
      <c r="L50" s="2">
        <v>11.230420000000001</v>
      </c>
      <c r="M50" s="2">
        <v>13.570748970497799</v>
      </c>
      <c r="N50" s="2">
        <v>66.564223146269498</v>
      </c>
      <c r="O50" s="2">
        <v>0.85219077627921791</v>
      </c>
      <c r="P50" s="2">
        <v>8.3374615632383957</v>
      </c>
      <c r="Q50" s="2">
        <v>7.6081524922458712</v>
      </c>
      <c r="R50" s="2">
        <v>4.3099999999999996</v>
      </c>
      <c r="S50" s="2">
        <v>79.5</v>
      </c>
      <c r="T50" s="14">
        <v>28.265524625267648</v>
      </c>
    </row>
    <row r="51" spans="1:20">
      <c r="A51" t="s">
        <v>18</v>
      </c>
      <c r="B51" t="s">
        <v>55</v>
      </c>
      <c r="C51" t="s">
        <v>43</v>
      </c>
      <c r="D51" t="s">
        <v>17</v>
      </c>
      <c r="E51" t="str">
        <f t="shared" si="0"/>
        <v>+N</v>
      </c>
      <c r="F51" t="str">
        <f t="shared" si="1"/>
        <v>+P</v>
      </c>
      <c r="G51" t="s">
        <v>38</v>
      </c>
      <c r="H51" s="2">
        <v>0.19750000000000001</v>
      </c>
      <c r="I51" s="2">
        <v>0.16054971572122961</v>
      </c>
      <c r="J51" s="5">
        <v>3.6950284278770396E-2</v>
      </c>
      <c r="K51" s="2" t="s">
        <v>14</v>
      </c>
      <c r="L51" s="2" t="s">
        <v>14</v>
      </c>
      <c r="M51" s="2">
        <v>10.0041531770995</v>
      </c>
      <c r="N51" s="2">
        <v>15.9448965489257</v>
      </c>
      <c r="O51" s="2" t="s">
        <v>14</v>
      </c>
      <c r="P51" s="2">
        <v>5.8783625597089291</v>
      </c>
      <c r="Q51" s="2">
        <v>0.90974881012396369</v>
      </c>
      <c r="R51" s="2" t="s">
        <v>14</v>
      </c>
      <c r="S51" s="2">
        <v>37.1</v>
      </c>
      <c r="T51" s="14">
        <v>28.804347826086957</v>
      </c>
    </row>
    <row r="52" spans="1:20">
      <c r="A52" t="s">
        <v>18</v>
      </c>
      <c r="B52" t="s">
        <v>55</v>
      </c>
      <c r="C52" t="s">
        <v>45</v>
      </c>
      <c r="D52" t="s">
        <v>16</v>
      </c>
      <c r="E52" t="str">
        <f t="shared" si="0"/>
        <v>-N</v>
      </c>
      <c r="F52" t="str">
        <f t="shared" si="1"/>
        <v>+P</v>
      </c>
      <c r="G52" t="s">
        <v>36</v>
      </c>
      <c r="H52" s="2">
        <v>0.2175</v>
      </c>
      <c r="I52" s="2">
        <v>0.17669113225670313</v>
      </c>
      <c r="J52" s="5">
        <v>4.0808867743296867E-2</v>
      </c>
      <c r="K52" s="2">
        <v>3.1055779999999999</v>
      </c>
      <c r="L52" s="2">
        <v>7.8564369999999997</v>
      </c>
      <c r="M52" s="2">
        <v>57.754041211203401</v>
      </c>
      <c r="N52" s="2">
        <v>149.12886526404901</v>
      </c>
      <c r="O52" s="2">
        <v>1.1699503372668829</v>
      </c>
      <c r="P52" s="2">
        <v>3.7135528294939593</v>
      </c>
      <c r="Q52" s="2">
        <v>0.88615168840218206</v>
      </c>
      <c r="R52" s="2">
        <v>6.08</v>
      </c>
      <c r="S52" s="2">
        <v>34.299999999999997</v>
      </c>
      <c r="T52" s="14">
        <v>12.316166326825916</v>
      </c>
    </row>
    <row r="53" spans="1:20">
      <c r="A53" t="s">
        <v>18</v>
      </c>
      <c r="B53" t="s">
        <v>55</v>
      </c>
      <c r="C53" t="s">
        <v>45</v>
      </c>
      <c r="D53" t="s">
        <v>16</v>
      </c>
      <c r="E53" t="str">
        <f t="shared" si="0"/>
        <v>-N</v>
      </c>
      <c r="F53" t="str">
        <f t="shared" si="1"/>
        <v>+P</v>
      </c>
      <c r="G53" t="s">
        <v>37</v>
      </c>
      <c r="H53" s="2">
        <v>0.18149999999999999</v>
      </c>
      <c r="I53" s="2">
        <v>0.14181198711907309</v>
      </c>
      <c r="J53" s="5">
        <v>3.9688012880926909E-2</v>
      </c>
      <c r="K53" s="2">
        <v>4.0087250000000001</v>
      </c>
      <c r="L53" s="2">
        <v>12.305580000000001</v>
      </c>
      <c r="M53" s="2">
        <v>13.874076168592101</v>
      </c>
      <c r="N53" s="2">
        <v>58.946408569171801</v>
      </c>
      <c r="O53" s="2">
        <v>1.2967556753090854</v>
      </c>
      <c r="P53" s="2">
        <v>6.4892357482556875</v>
      </c>
      <c r="Q53" s="2">
        <v>0.83003210876333355</v>
      </c>
      <c r="R53" s="2">
        <v>5.99</v>
      </c>
      <c r="S53" s="2">
        <v>33.4</v>
      </c>
      <c r="T53" s="14">
        <v>42.384562370778788</v>
      </c>
    </row>
    <row r="54" spans="1:20">
      <c r="A54" t="s">
        <v>18</v>
      </c>
      <c r="B54" t="s">
        <v>55</v>
      </c>
      <c r="C54" t="s">
        <v>45</v>
      </c>
      <c r="D54" t="s">
        <v>16</v>
      </c>
      <c r="E54" t="str">
        <f t="shared" si="0"/>
        <v>-N</v>
      </c>
      <c r="F54" t="str">
        <f t="shared" si="1"/>
        <v>+P</v>
      </c>
      <c r="G54" t="s">
        <v>38</v>
      </c>
      <c r="H54" s="2">
        <v>0.14049999999999999</v>
      </c>
      <c r="I54" s="2">
        <v>0.11382735441993064</v>
      </c>
      <c r="J54" s="5">
        <v>2.6672645580069348E-2</v>
      </c>
      <c r="K54" s="2" t="s">
        <v>14</v>
      </c>
      <c r="L54" s="2" t="s">
        <v>14</v>
      </c>
      <c r="M54" s="2">
        <v>11.882282328862299</v>
      </c>
      <c r="N54" s="2">
        <v>19.889498881928098</v>
      </c>
      <c r="O54" s="2" t="s">
        <v>14</v>
      </c>
      <c r="P54" s="2" t="s">
        <v>14</v>
      </c>
      <c r="Q54" s="2" t="s">
        <v>14</v>
      </c>
      <c r="R54" s="2">
        <v>4.83</v>
      </c>
      <c r="S54" s="2">
        <v>34.299999999999997</v>
      </c>
      <c r="T54" s="14">
        <v>31.749528005034598</v>
      </c>
    </row>
    <row r="55" spans="1:20">
      <c r="A55" t="s">
        <v>18</v>
      </c>
      <c r="B55" t="s">
        <v>55</v>
      </c>
      <c r="C55" t="s">
        <v>46</v>
      </c>
      <c r="D55" t="s">
        <v>13</v>
      </c>
      <c r="E55" t="str">
        <f t="shared" si="0"/>
        <v>-N</v>
      </c>
      <c r="F55" t="str">
        <f t="shared" si="1"/>
        <v>-P</v>
      </c>
      <c r="G55" t="s">
        <v>36</v>
      </c>
      <c r="H55" s="2">
        <v>0.44350000000000001</v>
      </c>
      <c r="I55" s="2">
        <v>0.36723020430782299</v>
      </c>
      <c r="J55" s="5">
        <v>7.6269795692177011E-2</v>
      </c>
      <c r="K55" s="2">
        <v>3.87534</v>
      </c>
      <c r="L55" s="2">
        <v>17.945609999999999</v>
      </c>
      <c r="M55" s="2">
        <v>42.376845916888499</v>
      </c>
      <c r="N55" s="2">
        <v>110.383750158277</v>
      </c>
      <c r="O55" s="2">
        <v>1.9897043323997714</v>
      </c>
      <c r="P55" s="2">
        <v>9.8624150704135118</v>
      </c>
      <c r="Q55" s="2">
        <v>1.3677530483094247</v>
      </c>
      <c r="R55" s="2">
        <v>6.01</v>
      </c>
      <c r="S55" s="2">
        <v>50.1</v>
      </c>
      <c r="T55" s="14">
        <v>12.032269496153967</v>
      </c>
    </row>
    <row r="56" spans="1:20">
      <c r="A56" t="s">
        <v>18</v>
      </c>
      <c r="B56" t="s">
        <v>55</v>
      </c>
      <c r="C56" t="s">
        <v>46</v>
      </c>
      <c r="D56" t="s">
        <v>13</v>
      </c>
      <c r="E56" t="str">
        <f t="shared" si="0"/>
        <v>-N</v>
      </c>
      <c r="F56" t="str">
        <f t="shared" si="1"/>
        <v>-P</v>
      </c>
      <c r="G56" t="s">
        <v>37</v>
      </c>
      <c r="H56" s="2">
        <v>0.38750000000000001</v>
      </c>
      <c r="I56" s="2">
        <v>0.32797073372810853</v>
      </c>
      <c r="J56" s="5">
        <v>5.9529266271891479E-2</v>
      </c>
      <c r="K56" s="2">
        <v>2.8429829999999998</v>
      </c>
      <c r="L56" s="2">
        <v>13.027469999999999</v>
      </c>
      <c r="M56" s="2">
        <v>15.1727765634586</v>
      </c>
      <c r="N56" s="2">
        <v>55.0003990905862</v>
      </c>
      <c r="O56" s="2">
        <v>1.1721276058627037</v>
      </c>
      <c r="P56" s="2">
        <v>6.5405134246665462</v>
      </c>
      <c r="Q56" s="2">
        <v>0.81572711787499963</v>
      </c>
      <c r="R56" s="2">
        <v>6.19</v>
      </c>
      <c r="S56" s="2">
        <v>43.7</v>
      </c>
      <c r="T56" s="14">
        <v>43.721973094170416</v>
      </c>
    </row>
    <row r="57" spans="1:20">
      <c r="A57" t="s">
        <v>18</v>
      </c>
      <c r="B57" t="s">
        <v>55</v>
      </c>
      <c r="C57" t="s">
        <v>46</v>
      </c>
      <c r="D57" t="s">
        <v>13</v>
      </c>
      <c r="E57" t="str">
        <f t="shared" si="0"/>
        <v>-N</v>
      </c>
      <c r="F57" t="str">
        <f t="shared" si="1"/>
        <v>-P</v>
      </c>
      <c r="G57" t="s">
        <v>38</v>
      </c>
      <c r="H57" s="2">
        <v>0.29449999999999998</v>
      </c>
      <c r="I57" s="2">
        <v>0.22840614204838539</v>
      </c>
      <c r="J57" s="5">
        <v>6.6093857951614599E-2</v>
      </c>
      <c r="K57" s="2">
        <v>2.6985389999999998</v>
      </c>
      <c r="L57" s="2">
        <v>3.0986099999999999</v>
      </c>
      <c r="M57" s="2">
        <v>9.5616371943670497</v>
      </c>
      <c r="N57" s="2">
        <v>16.392605719273401</v>
      </c>
      <c r="O57" s="2">
        <v>8.8898460100082163E-2</v>
      </c>
      <c r="P57" s="2">
        <v>5.5706965012437735</v>
      </c>
      <c r="Q57" s="2">
        <v>0.34048353169590534</v>
      </c>
      <c r="R57" s="2">
        <v>6.39</v>
      </c>
      <c r="S57" s="2">
        <v>39.799999999999997</v>
      </c>
      <c r="T57" s="14">
        <v>36.685823754789276</v>
      </c>
    </row>
    <row r="58" spans="1:20">
      <c r="A58" t="s">
        <v>18</v>
      </c>
      <c r="B58" t="s">
        <v>55</v>
      </c>
      <c r="C58" t="s">
        <v>47</v>
      </c>
      <c r="D58" t="s">
        <v>15</v>
      </c>
      <c r="E58" t="str">
        <f t="shared" si="0"/>
        <v>+N</v>
      </c>
      <c r="F58" t="str">
        <f t="shared" si="1"/>
        <v>-P</v>
      </c>
      <c r="G58" t="s">
        <v>36</v>
      </c>
      <c r="H58" s="2">
        <v>0.26650000000000001</v>
      </c>
      <c r="I58" s="2">
        <v>0.23535490315883051</v>
      </c>
      <c r="J58" s="5">
        <v>3.1145096841169506E-2</v>
      </c>
      <c r="K58" s="2">
        <v>1.869129</v>
      </c>
      <c r="L58" s="2">
        <v>17.571480000000001</v>
      </c>
      <c r="M58" s="2">
        <v>27.254588323066301</v>
      </c>
      <c r="N58" s="2">
        <v>95.837889526266807</v>
      </c>
      <c r="O58" s="2">
        <v>1.4921312059054488</v>
      </c>
      <c r="P58" s="2">
        <v>6.9195223372685497</v>
      </c>
      <c r="Q58" s="2">
        <v>2.5769527054514985</v>
      </c>
      <c r="R58" s="2">
        <v>6.37</v>
      </c>
      <c r="S58" s="2">
        <v>46.1</v>
      </c>
      <c r="T58" s="14">
        <v>11.149455599204614</v>
      </c>
    </row>
    <row r="59" spans="1:20">
      <c r="A59" t="s">
        <v>18</v>
      </c>
      <c r="B59" t="s">
        <v>55</v>
      </c>
      <c r="C59" t="s">
        <v>47</v>
      </c>
      <c r="D59" t="s">
        <v>15</v>
      </c>
      <c r="E59" t="str">
        <f t="shared" si="0"/>
        <v>+N</v>
      </c>
      <c r="F59" t="str">
        <f t="shared" si="1"/>
        <v>-P</v>
      </c>
      <c r="G59" t="s">
        <v>37</v>
      </c>
      <c r="H59" s="2">
        <v>0.38850000000000001</v>
      </c>
      <c r="I59" s="2">
        <v>0.32711351948086886</v>
      </c>
      <c r="J59" s="5">
        <v>6.1386480519131148E-2</v>
      </c>
      <c r="K59" s="2">
        <v>5.3282080000000001</v>
      </c>
      <c r="L59" s="2">
        <v>32.846539999999997</v>
      </c>
      <c r="M59" s="2">
        <v>12.785938101163801</v>
      </c>
      <c r="N59" s="2">
        <v>35.552315881043299</v>
      </c>
      <c r="O59" s="2">
        <v>3.2189003089225072</v>
      </c>
      <c r="P59" s="2">
        <v>10.727447176822791</v>
      </c>
      <c r="Q59" s="2">
        <v>7.0102772320411448</v>
      </c>
      <c r="R59" s="2">
        <v>6.44</v>
      </c>
      <c r="S59" s="2">
        <v>76.3</v>
      </c>
      <c r="T59" s="14">
        <v>36.932153392330378</v>
      </c>
    </row>
    <row r="60" spans="1:20">
      <c r="A60" t="s">
        <v>18</v>
      </c>
      <c r="B60" t="s">
        <v>55</v>
      </c>
      <c r="C60" t="s">
        <v>47</v>
      </c>
      <c r="D60" t="s">
        <v>15</v>
      </c>
      <c r="E60" t="str">
        <f t="shared" si="0"/>
        <v>+N</v>
      </c>
      <c r="F60" t="str">
        <f t="shared" si="1"/>
        <v>-P</v>
      </c>
      <c r="G60" t="s">
        <v>38</v>
      </c>
      <c r="H60" s="2">
        <v>6.5500000000000003E-2</v>
      </c>
      <c r="I60" s="2">
        <v>5.2986243715154945E-2</v>
      </c>
      <c r="J60" s="5">
        <v>1.2513756284845058E-2</v>
      </c>
      <c r="K60" s="2">
        <v>3.3937300000000001</v>
      </c>
      <c r="L60" s="2">
        <v>3.1307320000000001</v>
      </c>
      <c r="M60" s="2">
        <v>11.750746217887899</v>
      </c>
      <c r="N60" s="2">
        <v>25.1148337217404</v>
      </c>
      <c r="O60" s="2">
        <v>9.4323879967022128E-2</v>
      </c>
      <c r="P60" s="2">
        <v>5.7379063156270114</v>
      </c>
      <c r="Q60" s="2">
        <v>0.46604956282683657</v>
      </c>
      <c r="R60" s="2">
        <v>6.23</v>
      </c>
      <c r="S60" s="2">
        <v>36.4</v>
      </c>
      <c r="T60" s="14">
        <v>30.921938088829062</v>
      </c>
    </row>
    <row r="61" spans="1:20">
      <c r="A61" t="s">
        <v>18</v>
      </c>
      <c r="B61" t="s">
        <v>56</v>
      </c>
      <c r="C61" t="s">
        <v>48</v>
      </c>
      <c r="D61" t="s">
        <v>13</v>
      </c>
      <c r="E61" t="str">
        <f t="shared" si="0"/>
        <v>-N</v>
      </c>
      <c r="F61" t="str">
        <f t="shared" si="1"/>
        <v>-P</v>
      </c>
      <c r="G61" t="s">
        <v>36</v>
      </c>
      <c r="H61" s="2">
        <v>0.32550000000000001</v>
      </c>
      <c r="I61" s="2">
        <v>0.27797984547193116</v>
      </c>
      <c r="J61" s="5">
        <v>4.7520154528068848E-2</v>
      </c>
      <c r="K61" s="2">
        <v>3.0270069999999998</v>
      </c>
      <c r="L61" s="2">
        <v>8.6233749999999993</v>
      </c>
      <c r="M61" s="2">
        <v>54.389838632777398</v>
      </c>
      <c r="N61" s="2">
        <v>95.789714616374695</v>
      </c>
      <c r="O61" s="2">
        <v>1.2108853331091007</v>
      </c>
      <c r="P61" s="2">
        <v>7.8956372682947062</v>
      </c>
      <c r="Q61" s="2">
        <v>1.5408544932630424</v>
      </c>
      <c r="R61" s="2">
        <v>6.35</v>
      </c>
      <c r="S61" s="2">
        <v>39</v>
      </c>
      <c r="T61" s="14">
        <v>10.968565082374468</v>
      </c>
    </row>
    <row r="62" spans="1:20">
      <c r="A62" t="s">
        <v>18</v>
      </c>
      <c r="B62" t="s">
        <v>56</v>
      </c>
      <c r="C62" t="s">
        <v>48</v>
      </c>
      <c r="D62" t="s">
        <v>13</v>
      </c>
      <c r="E62" t="str">
        <f t="shared" si="0"/>
        <v>-N</v>
      </c>
      <c r="F62" t="str">
        <f t="shared" si="1"/>
        <v>-P</v>
      </c>
      <c r="G62" t="s">
        <v>37</v>
      </c>
      <c r="H62" s="2">
        <v>0.26050000000000001</v>
      </c>
      <c r="I62" s="2">
        <v>0.22148840158259578</v>
      </c>
      <c r="J62" s="5">
        <v>3.9011598417404231E-2</v>
      </c>
      <c r="K62" s="2">
        <v>3.1623290000000002</v>
      </c>
      <c r="L62" s="2">
        <v>7.2599309999999999</v>
      </c>
      <c r="M62" s="2">
        <v>12.3641197454864</v>
      </c>
      <c r="N62" s="2">
        <v>31.131474596442001</v>
      </c>
      <c r="O62" s="2">
        <v>1.0945429945178831</v>
      </c>
      <c r="P62" s="2">
        <v>6.6039130001510724</v>
      </c>
      <c r="Q62" s="2">
        <v>1.8525679233683772</v>
      </c>
      <c r="R62" s="2">
        <v>6.36</v>
      </c>
      <c r="S62" s="2">
        <v>42.7</v>
      </c>
      <c r="T62" s="14">
        <v>43.051066580478349</v>
      </c>
    </row>
    <row r="63" spans="1:20">
      <c r="A63" t="s">
        <v>18</v>
      </c>
      <c r="B63" t="s">
        <v>56</v>
      </c>
      <c r="C63" t="s">
        <v>48</v>
      </c>
      <c r="D63" t="s">
        <v>13</v>
      </c>
      <c r="E63" t="str">
        <f t="shared" si="0"/>
        <v>-N</v>
      </c>
      <c r="F63" t="str">
        <f t="shared" si="1"/>
        <v>-P</v>
      </c>
      <c r="G63" t="s">
        <v>38</v>
      </c>
      <c r="H63" s="2">
        <v>0.3715</v>
      </c>
      <c r="I63" s="2">
        <v>0.30675512714632619</v>
      </c>
      <c r="J63" s="5">
        <v>6.4744872853673807E-2</v>
      </c>
      <c r="K63" s="2">
        <v>3.0464850000000001</v>
      </c>
      <c r="L63" s="2">
        <v>5.1742840000000001</v>
      </c>
      <c r="M63" s="2">
        <v>10.3192981814526</v>
      </c>
      <c r="N63" s="2">
        <v>48.310254848061703</v>
      </c>
      <c r="O63" s="2">
        <v>9.2227925162421773E-2</v>
      </c>
      <c r="P63" s="2">
        <v>7.2880241607753646</v>
      </c>
      <c r="Q63" s="2">
        <v>1.9149106093894444</v>
      </c>
      <c r="R63" s="2">
        <v>5.44</v>
      </c>
      <c r="S63" s="2">
        <v>39.200000000000003</v>
      </c>
      <c r="T63" s="14">
        <v>41.778880226789511</v>
      </c>
    </row>
    <row r="64" spans="1:20">
      <c r="A64" t="s">
        <v>18</v>
      </c>
      <c r="B64" t="s">
        <v>56</v>
      </c>
      <c r="C64" t="s">
        <v>50</v>
      </c>
      <c r="D64" t="s">
        <v>15</v>
      </c>
      <c r="E64" t="str">
        <f t="shared" si="0"/>
        <v>+N</v>
      </c>
      <c r="F64" t="str">
        <f t="shared" si="1"/>
        <v>-P</v>
      </c>
      <c r="G64" t="s">
        <v>36</v>
      </c>
      <c r="H64" s="2">
        <v>0.32050000000000001</v>
      </c>
      <c r="I64" s="2">
        <v>1.3097561151048927E-2</v>
      </c>
      <c r="J64" s="5">
        <v>0.30740243884895108</v>
      </c>
      <c r="K64" s="2">
        <v>2.8286159999999998</v>
      </c>
      <c r="L64" s="2">
        <v>5.3670970000000002</v>
      </c>
      <c r="M64" s="2">
        <v>31.322059792720399</v>
      </c>
      <c r="N64" s="2">
        <v>151.64024626108599</v>
      </c>
      <c r="O64" s="2">
        <v>1.9648574288974239</v>
      </c>
      <c r="P64" s="2">
        <v>8.5163643277748946</v>
      </c>
      <c r="Q64" s="2">
        <v>1.3391575679007668</v>
      </c>
      <c r="R64" s="2">
        <v>6.29</v>
      </c>
      <c r="S64" s="2">
        <v>39.9</v>
      </c>
      <c r="T64" s="14">
        <v>10.068065796937057</v>
      </c>
    </row>
    <row r="65" spans="1:20">
      <c r="A65" t="s">
        <v>18</v>
      </c>
      <c r="B65" t="s">
        <v>56</v>
      </c>
      <c r="C65" t="s">
        <v>50</v>
      </c>
      <c r="D65" t="s">
        <v>15</v>
      </c>
      <c r="E65" t="str">
        <f t="shared" si="0"/>
        <v>+N</v>
      </c>
      <c r="F65" t="str">
        <f t="shared" si="1"/>
        <v>-P</v>
      </c>
      <c r="G65" t="s">
        <v>37</v>
      </c>
      <c r="H65" s="2">
        <v>0.44350000000000001</v>
      </c>
      <c r="I65" s="2">
        <v>0.42987083493875766</v>
      </c>
      <c r="J65" s="5">
        <v>1.3629165061242343E-2</v>
      </c>
      <c r="K65" s="2">
        <v>3.0016280000000002</v>
      </c>
      <c r="L65" s="2">
        <v>13.694889999999999</v>
      </c>
      <c r="M65" s="2">
        <v>26.783619953121899</v>
      </c>
      <c r="N65" s="2">
        <v>119.081156657783</v>
      </c>
      <c r="O65" s="2">
        <v>1.3147598815072048</v>
      </c>
      <c r="P65" s="2">
        <v>14.974985668493058</v>
      </c>
      <c r="Q65" s="2">
        <v>8.6039140977674577</v>
      </c>
      <c r="R65" s="2">
        <v>6.15</v>
      </c>
      <c r="S65" s="2">
        <v>81.099999999999994</v>
      </c>
      <c r="T65" s="14">
        <v>45.214521452145227</v>
      </c>
    </row>
    <row r="66" spans="1:20">
      <c r="A66" t="s">
        <v>18</v>
      </c>
      <c r="B66" t="s">
        <v>56</v>
      </c>
      <c r="C66" t="s">
        <v>50</v>
      </c>
      <c r="D66" t="s">
        <v>15</v>
      </c>
      <c r="E66" t="str">
        <f t="shared" si="0"/>
        <v>+N</v>
      </c>
      <c r="F66" t="str">
        <f t="shared" si="1"/>
        <v>-P</v>
      </c>
      <c r="G66" t="s">
        <v>38</v>
      </c>
      <c r="H66" s="2">
        <v>0.32650000000000001</v>
      </c>
      <c r="I66" s="2">
        <v>0.27565849301782142</v>
      </c>
      <c r="J66" s="5">
        <v>5.0841506982178597E-2</v>
      </c>
      <c r="K66" s="2">
        <v>2.1514069999999998</v>
      </c>
      <c r="L66" s="2">
        <v>2.2015549999999999</v>
      </c>
      <c r="M66" s="2">
        <v>9.88831988808505</v>
      </c>
      <c r="N66" s="2">
        <v>16.035158188291799</v>
      </c>
      <c r="O66" s="2">
        <v>6.902818889723443E-2</v>
      </c>
      <c r="P66" s="2">
        <v>8.4267523227090937</v>
      </c>
      <c r="Q66" s="2">
        <v>1.2071377622090953</v>
      </c>
      <c r="R66" s="2">
        <v>6.34</v>
      </c>
      <c r="S66" s="2">
        <v>42.6</v>
      </c>
      <c r="T66" s="14">
        <v>27.987082884822389</v>
      </c>
    </row>
    <row r="67" spans="1:20">
      <c r="A67" t="s">
        <v>18</v>
      </c>
      <c r="B67" t="s">
        <v>54</v>
      </c>
      <c r="C67" t="s">
        <v>51</v>
      </c>
      <c r="D67" t="s">
        <v>17</v>
      </c>
      <c r="E67" t="str">
        <f t="shared" si="0"/>
        <v>+N</v>
      </c>
      <c r="F67" t="str">
        <f t="shared" si="1"/>
        <v>+P</v>
      </c>
      <c r="G67" t="s">
        <v>36</v>
      </c>
      <c r="H67" s="2">
        <v>0.54050000000000009</v>
      </c>
      <c r="I67" s="2">
        <v>0.48360111918762988</v>
      </c>
      <c r="J67" s="5">
        <v>5.6898880812370212E-2</v>
      </c>
      <c r="K67" s="2">
        <v>6.163805</v>
      </c>
      <c r="L67" s="2">
        <v>24.08</v>
      </c>
      <c r="M67" s="2">
        <v>39.6714425892946</v>
      </c>
      <c r="N67" s="2">
        <v>125.717617760975</v>
      </c>
      <c r="O67" s="2">
        <v>3.3804791485841359</v>
      </c>
      <c r="P67" s="2">
        <v>6.3503765955746569</v>
      </c>
      <c r="Q67" s="2">
        <v>1.2450323360650382</v>
      </c>
      <c r="R67" s="2">
        <v>6.58</v>
      </c>
      <c r="S67" s="2">
        <v>40.299999999999997</v>
      </c>
      <c r="T67" s="14">
        <v>9.6433289993001008</v>
      </c>
    </row>
    <row r="68" spans="1:20">
      <c r="A68" t="s">
        <v>18</v>
      </c>
      <c r="B68" t="s">
        <v>54</v>
      </c>
      <c r="C68" t="s">
        <v>51</v>
      </c>
      <c r="D68" t="s">
        <v>17</v>
      </c>
      <c r="E68" t="str">
        <f t="shared" si="0"/>
        <v>+N</v>
      </c>
      <c r="F68" t="str">
        <f t="shared" si="1"/>
        <v>+P</v>
      </c>
      <c r="G68" t="s">
        <v>37</v>
      </c>
      <c r="H68" s="2">
        <v>0.63450000000000006</v>
      </c>
      <c r="I68" s="2">
        <v>0.55781378021061168</v>
      </c>
      <c r="J68" s="5">
        <v>7.6686219789388388E-2</v>
      </c>
      <c r="K68" s="2">
        <v>3.1972809999999998</v>
      </c>
      <c r="L68" s="2">
        <v>8.1301509999999997</v>
      </c>
      <c r="M68" s="2">
        <v>18.444589176567099</v>
      </c>
      <c r="N68" s="2">
        <v>104.787053571332</v>
      </c>
      <c r="O68" s="2">
        <v>1.3298868410878126</v>
      </c>
      <c r="P68" s="2">
        <v>8.7917573189527243</v>
      </c>
      <c r="Q68" s="2">
        <v>3.8780940162489257</v>
      </c>
      <c r="R68" s="2">
        <v>6.6</v>
      </c>
      <c r="S68" s="2">
        <v>53.8</v>
      </c>
      <c r="T68" s="14">
        <v>46.101060511540858</v>
      </c>
    </row>
    <row r="69" spans="1:20">
      <c r="A69" t="s">
        <v>18</v>
      </c>
      <c r="B69" t="s">
        <v>54</v>
      </c>
      <c r="C69" t="s">
        <v>51</v>
      </c>
      <c r="D69" t="s">
        <v>17</v>
      </c>
      <c r="E69" t="str">
        <f t="shared" ref="E69:E75" si="2">IF(D69="Control","-N",IF(D69="P","-N","+N"))</f>
        <v>+N</v>
      </c>
      <c r="F69" t="str">
        <f t="shared" ref="F69:F75" si="3">IF(D69="Control","-P",IF(D69="N","-P","+P"))</f>
        <v>+P</v>
      </c>
      <c r="G69" t="s">
        <v>38</v>
      </c>
      <c r="H69" s="2">
        <v>0.64550000000000007</v>
      </c>
      <c r="I69" s="2">
        <v>0.5851032212100491</v>
      </c>
      <c r="J69" s="5">
        <v>6.0396778789950978E-2</v>
      </c>
      <c r="K69" s="2">
        <v>2.6519789999999999</v>
      </c>
      <c r="L69" s="2">
        <v>3.7298719999999999</v>
      </c>
      <c r="M69" s="2">
        <v>7.7043367705197996</v>
      </c>
      <c r="N69" s="2">
        <v>41.527502747334303</v>
      </c>
      <c r="O69" s="2">
        <v>0.10646774443595834</v>
      </c>
      <c r="P69" s="2">
        <v>7.2727245501543756</v>
      </c>
      <c r="Q69" s="2">
        <v>3.285227296244662</v>
      </c>
      <c r="R69" s="2">
        <v>6.62</v>
      </c>
      <c r="S69" s="2">
        <v>56.2</v>
      </c>
      <c r="T69" s="14">
        <v>38.948884089272859</v>
      </c>
    </row>
    <row r="70" spans="1:20">
      <c r="A70" t="s">
        <v>18</v>
      </c>
      <c r="B70" t="s">
        <v>56</v>
      </c>
      <c r="C70" t="s">
        <v>52</v>
      </c>
      <c r="D70" t="s">
        <v>17</v>
      </c>
      <c r="E70" t="str">
        <f t="shared" si="2"/>
        <v>+N</v>
      </c>
      <c r="F70" t="str">
        <f t="shared" si="3"/>
        <v>+P</v>
      </c>
      <c r="G70" t="s">
        <v>36</v>
      </c>
      <c r="H70" s="2">
        <v>0.6755000000000001</v>
      </c>
      <c r="I70" s="2">
        <v>0.53821944594574933</v>
      </c>
      <c r="J70" s="5">
        <v>0.13728055405425077</v>
      </c>
      <c r="K70" s="2">
        <v>6.9529629999999996</v>
      </c>
      <c r="L70" s="2">
        <v>17.12398</v>
      </c>
      <c r="M70" s="2">
        <v>41.364407919764297</v>
      </c>
      <c r="N70" s="2">
        <v>116.618485707486</v>
      </c>
      <c r="O70" s="2">
        <v>3.6572148105986884</v>
      </c>
      <c r="P70" s="2">
        <v>10.914031877950132</v>
      </c>
      <c r="Q70" s="2">
        <v>6.4341441431126727</v>
      </c>
      <c r="R70" s="2">
        <v>6.71</v>
      </c>
      <c r="S70" s="2">
        <v>78.7</v>
      </c>
      <c r="T70" s="14">
        <v>17.100124960949696</v>
      </c>
    </row>
    <row r="71" spans="1:20">
      <c r="A71" t="s">
        <v>18</v>
      </c>
      <c r="B71" t="s">
        <v>56</v>
      </c>
      <c r="C71" t="s">
        <v>52</v>
      </c>
      <c r="D71" t="s">
        <v>17</v>
      </c>
      <c r="E71" t="str">
        <f t="shared" si="2"/>
        <v>+N</v>
      </c>
      <c r="F71" t="str">
        <f t="shared" si="3"/>
        <v>+P</v>
      </c>
      <c r="G71" t="s">
        <v>37</v>
      </c>
      <c r="H71" s="2">
        <v>0.5605</v>
      </c>
      <c r="I71" s="2">
        <v>0.48626364649041276</v>
      </c>
      <c r="J71" s="5">
        <v>7.4236353509587238E-2</v>
      </c>
      <c r="K71" s="2">
        <v>1.5526789999999999</v>
      </c>
      <c r="L71" s="2">
        <v>5.2881070000000001</v>
      </c>
      <c r="M71" s="2">
        <v>11.8149009616673</v>
      </c>
      <c r="N71" s="2">
        <v>41.650051327303103</v>
      </c>
      <c r="O71" s="2">
        <v>0.68303177802657411</v>
      </c>
      <c r="P71" s="2">
        <v>6.4487312352810235</v>
      </c>
      <c r="Q71" s="2">
        <v>2.9722914605310704</v>
      </c>
      <c r="R71" s="2">
        <v>6.76</v>
      </c>
      <c r="S71" s="2">
        <v>53.2</v>
      </c>
      <c r="T71" s="14">
        <v>36.178283546704577</v>
      </c>
    </row>
    <row r="72" spans="1:20">
      <c r="A72" t="s">
        <v>18</v>
      </c>
      <c r="B72" t="s">
        <v>56</v>
      </c>
      <c r="C72" t="s">
        <v>52</v>
      </c>
      <c r="D72" t="s">
        <v>17</v>
      </c>
      <c r="E72" t="str">
        <f t="shared" si="2"/>
        <v>+N</v>
      </c>
      <c r="F72" t="str">
        <f t="shared" si="3"/>
        <v>+P</v>
      </c>
      <c r="G72" t="s">
        <v>38</v>
      </c>
      <c r="H72" s="2">
        <v>7.0499999999999993E-2</v>
      </c>
      <c r="I72" s="2">
        <v>5.6005718203153768E-2</v>
      </c>
      <c r="J72" s="5">
        <v>1.4494281796846226E-2</v>
      </c>
      <c r="K72" s="2">
        <v>3.4810059999999998</v>
      </c>
      <c r="L72" s="2">
        <v>5.9999840000000004</v>
      </c>
      <c r="M72" s="2">
        <v>5.9910117053939098</v>
      </c>
      <c r="N72" s="2">
        <v>8.3923501081010592</v>
      </c>
      <c r="O72" s="2">
        <v>0.17604732167159687</v>
      </c>
      <c r="P72" s="2">
        <v>3.9920509012819658</v>
      </c>
      <c r="Q72" s="2">
        <v>0.97488069664041466</v>
      </c>
      <c r="R72" s="2">
        <v>6.86</v>
      </c>
      <c r="S72" s="2">
        <v>47.2</v>
      </c>
      <c r="T72" s="14">
        <v>28.979111503383351</v>
      </c>
    </row>
    <row r="73" spans="1:20">
      <c r="A73" t="s">
        <v>18</v>
      </c>
      <c r="B73" t="s">
        <v>56</v>
      </c>
      <c r="C73" t="s">
        <v>53</v>
      </c>
      <c r="D73" t="s">
        <v>16</v>
      </c>
      <c r="E73" t="str">
        <f t="shared" si="2"/>
        <v>-N</v>
      </c>
      <c r="F73" t="str">
        <f t="shared" si="3"/>
        <v>+P</v>
      </c>
      <c r="G73" t="s">
        <v>36</v>
      </c>
      <c r="H73" s="2">
        <v>0.36549999999999999</v>
      </c>
      <c r="I73" s="2">
        <v>0.32068099311903642</v>
      </c>
      <c r="J73" s="5">
        <v>4.4819006880963574E-2</v>
      </c>
      <c r="K73" s="2">
        <v>8.8167880000000007</v>
      </c>
      <c r="L73" s="2">
        <v>58.392069999999997</v>
      </c>
      <c r="M73" s="2">
        <v>49.1134469746994</v>
      </c>
      <c r="N73" s="2">
        <v>141.61674970187701</v>
      </c>
      <c r="O73" s="2">
        <v>3.9058660608420017</v>
      </c>
      <c r="P73" s="2">
        <v>4.1669035940932879</v>
      </c>
      <c r="Q73" s="2">
        <v>2.571342421023032</v>
      </c>
      <c r="R73" s="2">
        <v>5.94</v>
      </c>
      <c r="S73" s="2">
        <v>41.8</v>
      </c>
      <c r="T73" s="14">
        <v>13.561484862930945</v>
      </c>
    </row>
    <row r="74" spans="1:20">
      <c r="A74" t="s">
        <v>18</v>
      </c>
      <c r="B74" t="s">
        <v>56</v>
      </c>
      <c r="C74" t="s">
        <v>53</v>
      </c>
      <c r="D74" t="s">
        <v>16</v>
      </c>
      <c r="E74" t="str">
        <f t="shared" si="2"/>
        <v>-N</v>
      </c>
      <c r="F74" t="str">
        <f t="shared" si="3"/>
        <v>+P</v>
      </c>
      <c r="G74" t="s">
        <v>37</v>
      </c>
      <c r="H74" s="2">
        <v>0.30149999999999999</v>
      </c>
      <c r="I74" s="2">
        <v>0.26554099459456154</v>
      </c>
      <c r="J74" s="5">
        <v>3.5959005405438449E-2</v>
      </c>
      <c r="K74" s="2">
        <v>1.95374</v>
      </c>
      <c r="L74" s="2">
        <v>6.555377</v>
      </c>
      <c r="M74" s="2">
        <v>25.782926268997102</v>
      </c>
      <c r="N74" s="2">
        <v>72.464554609014698</v>
      </c>
      <c r="O74" s="2">
        <v>0.63655754028753719</v>
      </c>
      <c r="P74" s="2">
        <v>7.4191636803838552</v>
      </c>
      <c r="Q74" s="2">
        <v>3.28889451306943</v>
      </c>
      <c r="R74" s="2">
        <v>5.77</v>
      </c>
      <c r="S74" s="2">
        <v>50.3</v>
      </c>
      <c r="T74" s="14">
        <v>40.385706182643233</v>
      </c>
    </row>
    <row r="75" spans="1:20">
      <c r="A75" t="s">
        <v>18</v>
      </c>
      <c r="B75" t="s">
        <v>56</v>
      </c>
      <c r="C75" t="s">
        <v>53</v>
      </c>
      <c r="D75" t="s">
        <v>16</v>
      </c>
      <c r="E75" t="str">
        <f t="shared" si="2"/>
        <v>-N</v>
      </c>
      <c r="F75" t="str">
        <f t="shared" si="3"/>
        <v>+P</v>
      </c>
      <c r="G75" t="s">
        <v>38</v>
      </c>
      <c r="H75" s="2">
        <v>0.17949999999999999</v>
      </c>
      <c r="I75" s="2">
        <v>0.14306578891135177</v>
      </c>
      <c r="J75" s="5">
        <v>3.6434211088648222E-2</v>
      </c>
      <c r="K75" s="2">
        <v>2.1357170000000001</v>
      </c>
      <c r="L75" s="2">
        <v>1.010885</v>
      </c>
      <c r="M75" s="2">
        <v>7.33920077238799</v>
      </c>
      <c r="N75" s="2">
        <v>16.1959010519579</v>
      </c>
      <c r="O75" s="2">
        <v>8.7146385955010827E-2</v>
      </c>
      <c r="P75" s="2">
        <v>8.5404065730364511</v>
      </c>
      <c r="Q75" s="2">
        <v>1.4956254857575624</v>
      </c>
      <c r="R75" s="2">
        <v>5.22</v>
      </c>
      <c r="S75" s="2">
        <v>38.9</v>
      </c>
      <c r="T75" s="14">
        <v>40.109712810584064</v>
      </c>
    </row>
  </sheetData>
  <mergeCells count="3">
    <mergeCell ref="O1:S1"/>
    <mergeCell ref="M1:N1"/>
    <mergeCell ref="H1:L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G9" sqref="G9"/>
    </sheetView>
  </sheetViews>
  <sheetFormatPr baseColWidth="10" defaultColWidth="8.6640625" defaultRowHeight="14"/>
  <cols>
    <col min="2" max="2" width="9.83203125" bestFit="1" customWidth="1"/>
    <col min="3" max="3" width="13.75" bestFit="1" customWidth="1"/>
    <col min="4" max="6" width="11.1640625" bestFit="1" customWidth="1"/>
    <col min="7" max="12" width="11.5" bestFit="1" customWidth="1"/>
    <col min="13" max="13" width="13.75" bestFit="1" customWidth="1"/>
    <col min="14" max="16" width="11.1640625" bestFit="1" customWidth="1"/>
    <col min="17" max="22" width="11.5" bestFit="1" customWidth="1"/>
  </cols>
  <sheetData>
    <row r="1" spans="1:22">
      <c r="C1" s="28" t="s">
        <v>60</v>
      </c>
      <c r="D1" s="28"/>
      <c r="E1" s="28"/>
      <c r="F1" s="28"/>
      <c r="G1" s="28"/>
      <c r="H1" s="28"/>
      <c r="I1" s="28"/>
      <c r="J1" s="28"/>
      <c r="K1" s="28"/>
      <c r="L1" s="28"/>
      <c r="M1" s="27" t="s">
        <v>59</v>
      </c>
      <c r="N1" s="27"/>
      <c r="O1" s="27"/>
      <c r="P1" s="27"/>
      <c r="Q1" s="27"/>
      <c r="R1" s="27"/>
      <c r="S1" s="27"/>
      <c r="T1" s="27"/>
      <c r="U1" s="27"/>
      <c r="V1" s="27"/>
    </row>
    <row r="2" spans="1:22">
      <c r="C2" s="12"/>
      <c r="D2" s="29" t="s">
        <v>107</v>
      </c>
      <c r="E2" s="29"/>
      <c r="F2" s="29"/>
      <c r="G2" s="29" t="s">
        <v>108</v>
      </c>
      <c r="H2" s="29"/>
      <c r="I2" s="29"/>
      <c r="J2" s="29" t="s">
        <v>109</v>
      </c>
      <c r="K2" s="29"/>
      <c r="L2" s="29"/>
      <c r="N2" s="29" t="s">
        <v>107</v>
      </c>
      <c r="O2" s="29"/>
      <c r="P2" s="29"/>
      <c r="Q2" s="29" t="s">
        <v>108</v>
      </c>
      <c r="R2" s="29"/>
      <c r="S2" s="29"/>
      <c r="T2" s="29" t="s">
        <v>110</v>
      </c>
      <c r="U2" s="29"/>
      <c r="V2" s="29"/>
    </row>
    <row r="3" spans="1:2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  <c r="R3" s="1" t="s">
        <v>7</v>
      </c>
      <c r="S3" s="1" t="s">
        <v>8</v>
      </c>
      <c r="T3" s="1" t="s">
        <v>9</v>
      </c>
      <c r="U3" s="1" t="s">
        <v>10</v>
      </c>
      <c r="V3" s="1" t="s">
        <v>11</v>
      </c>
    </row>
    <row r="4" spans="1:22">
      <c r="C4" s="11" t="s">
        <v>106</v>
      </c>
      <c r="D4" s="11" t="s">
        <v>105</v>
      </c>
      <c r="E4" s="11" t="s">
        <v>105</v>
      </c>
      <c r="F4" s="11" t="s">
        <v>105</v>
      </c>
      <c r="G4" s="11" t="s">
        <v>105</v>
      </c>
      <c r="H4" s="11" t="s">
        <v>105</v>
      </c>
      <c r="I4" s="11" t="s">
        <v>105</v>
      </c>
      <c r="J4" s="11" t="s">
        <v>105</v>
      </c>
      <c r="K4" s="11" t="s">
        <v>105</v>
      </c>
      <c r="L4" s="11" t="s">
        <v>105</v>
      </c>
      <c r="M4" s="11" t="s">
        <v>106</v>
      </c>
      <c r="N4" s="11" t="s">
        <v>104</v>
      </c>
      <c r="O4" s="11" t="s">
        <v>104</v>
      </c>
      <c r="P4" s="11" t="s">
        <v>104</v>
      </c>
      <c r="Q4" s="11" t="s">
        <v>104</v>
      </c>
      <c r="R4" s="11" t="s">
        <v>104</v>
      </c>
      <c r="S4" s="11" t="s">
        <v>104</v>
      </c>
      <c r="T4" s="11" t="s">
        <v>104</v>
      </c>
      <c r="U4" s="11" t="s">
        <v>104</v>
      </c>
      <c r="V4" s="11" t="s">
        <v>104</v>
      </c>
    </row>
    <row r="5" spans="1:22">
      <c r="A5" t="s">
        <v>12</v>
      </c>
      <c r="B5" t="s">
        <v>13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 t="s">
        <v>14</v>
      </c>
      <c r="R5">
        <v>0</v>
      </c>
      <c r="S5">
        <v>0</v>
      </c>
      <c r="T5">
        <v>0</v>
      </c>
      <c r="U5">
        <v>0</v>
      </c>
      <c r="V5">
        <v>0</v>
      </c>
    </row>
    <row r="6" spans="1:22">
      <c r="A6" t="s">
        <v>12</v>
      </c>
      <c r="B6" t="s">
        <v>13</v>
      </c>
      <c r="C6">
        <v>5</v>
      </c>
      <c r="D6">
        <v>2.4900000000000002</v>
      </c>
      <c r="E6">
        <v>3.8</v>
      </c>
      <c r="F6">
        <v>1.93</v>
      </c>
      <c r="G6">
        <v>2.02</v>
      </c>
      <c r="H6">
        <v>1.78</v>
      </c>
      <c r="I6">
        <v>1.17</v>
      </c>
      <c r="J6">
        <v>0.51</v>
      </c>
      <c r="K6">
        <v>0.67</v>
      </c>
      <c r="L6">
        <v>0.55000000000000004</v>
      </c>
      <c r="M6">
        <v>5</v>
      </c>
      <c r="N6">
        <v>0.36</v>
      </c>
      <c r="O6">
        <v>0.47</v>
      </c>
      <c r="P6">
        <v>0.62</v>
      </c>
      <c r="Q6" t="s">
        <v>14</v>
      </c>
      <c r="R6">
        <v>0.38</v>
      </c>
      <c r="S6">
        <v>0.3</v>
      </c>
      <c r="T6" t="s">
        <v>14</v>
      </c>
      <c r="U6">
        <v>0.11</v>
      </c>
      <c r="V6">
        <v>1.72</v>
      </c>
    </row>
    <row r="7" spans="1:22">
      <c r="A7" t="s">
        <v>12</v>
      </c>
      <c r="B7" t="s">
        <v>13</v>
      </c>
      <c r="C7">
        <v>20</v>
      </c>
      <c r="D7">
        <v>24.56</v>
      </c>
      <c r="E7">
        <v>25.61</v>
      </c>
      <c r="F7">
        <v>9.9600000000000009</v>
      </c>
      <c r="G7">
        <v>7.27</v>
      </c>
      <c r="H7">
        <v>5.87</v>
      </c>
      <c r="I7">
        <v>3.24</v>
      </c>
      <c r="J7">
        <v>1.49</v>
      </c>
      <c r="K7">
        <v>2.91</v>
      </c>
      <c r="L7">
        <v>2.31</v>
      </c>
      <c r="M7">
        <v>20</v>
      </c>
      <c r="N7">
        <v>0.61</v>
      </c>
      <c r="O7">
        <v>2.11</v>
      </c>
      <c r="P7">
        <v>0.63</v>
      </c>
      <c r="Q7" t="s">
        <v>14</v>
      </c>
      <c r="R7">
        <v>1.7</v>
      </c>
      <c r="S7">
        <v>1.68</v>
      </c>
      <c r="T7">
        <v>0.82</v>
      </c>
      <c r="U7">
        <v>0.17</v>
      </c>
      <c r="V7">
        <v>3.45</v>
      </c>
    </row>
    <row r="8" spans="1:22">
      <c r="A8" t="s">
        <v>12</v>
      </c>
      <c r="B8" t="s">
        <v>13</v>
      </c>
      <c r="C8">
        <v>50</v>
      </c>
      <c r="D8">
        <v>50.12</v>
      </c>
      <c r="E8">
        <v>54</v>
      </c>
      <c r="F8">
        <v>21.29</v>
      </c>
      <c r="G8">
        <v>12.46</v>
      </c>
      <c r="H8">
        <v>12.64</v>
      </c>
      <c r="I8">
        <v>6.17</v>
      </c>
      <c r="J8">
        <v>2.4300000000000002</v>
      </c>
      <c r="K8">
        <v>7.25</v>
      </c>
      <c r="L8">
        <v>3.01</v>
      </c>
      <c r="M8">
        <v>50</v>
      </c>
      <c r="N8">
        <v>1.51</v>
      </c>
      <c r="O8">
        <v>3</v>
      </c>
      <c r="P8">
        <v>0.78</v>
      </c>
      <c r="Q8" t="s">
        <v>14</v>
      </c>
      <c r="R8">
        <v>4.43</v>
      </c>
      <c r="S8">
        <v>2.0099999999999998</v>
      </c>
      <c r="T8">
        <v>1.36</v>
      </c>
      <c r="U8">
        <v>0.64</v>
      </c>
      <c r="V8">
        <v>4.9000000000000004</v>
      </c>
    </row>
    <row r="9" spans="1:22">
      <c r="A9" t="s">
        <v>12</v>
      </c>
      <c r="B9" t="s">
        <v>13</v>
      </c>
      <c r="C9">
        <v>100</v>
      </c>
      <c r="D9">
        <v>74.33</v>
      </c>
      <c r="E9">
        <v>80.739999999999995</v>
      </c>
      <c r="F9">
        <v>49.09</v>
      </c>
      <c r="G9">
        <v>21.12</v>
      </c>
      <c r="H9">
        <v>17.3</v>
      </c>
      <c r="I9">
        <v>7.52</v>
      </c>
      <c r="J9">
        <v>3.69</v>
      </c>
      <c r="K9">
        <v>14.4</v>
      </c>
      <c r="L9">
        <v>3.86</v>
      </c>
      <c r="M9">
        <v>100</v>
      </c>
      <c r="N9">
        <v>1.1499999999999999</v>
      </c>
      <c r="O9">
        <v>2.99</v>
      </c>
      <c r="P9">
        <v>1.39</v>
      </c>
      <c r="Q9" t="s">
        <v>14</v>
      </c>
      <c r="R9">
        <v>7.01</v>
      </c>
      <c r="S9">
        <v>4.33</v>
      </c>
      <c r="T9">
        <v>1.97</v>
      </c>
      <c r="U9">
        <v>0.56000000000000005</v>
      </c>
      <c r="V9">
        <v>4.0999999999999996</v>
      </c>
    </row>
    <row r="10" spans="1:22">
      <c r="A10" t="s">
        <v>12</v>
      </c>
      <c r="B10" t="s">
        <v>13</v>
      </c>
      <c r="C10">
        <v>200</v>
      </c>
      <c r="D10">
        <v>87.43</v>
      </c>
      <c r="E10">
        <v>106.27</v>
      </c>
      <c r="F10">
        <v>63.41</v>
      </c>
      <c r="G10">
        <v>21.02</v>
      </c>
      <c r="H10">
        <v>21.62</v>
      </c>
      <c r="I10">
        <v>10.35</v>
      </c>
      <c r="J10">
        <v>4.09</v>
      </c>
      <c r="K10">
        <v>18.760000000000002</v>
      </c>
      <c r="L10">
        <v>3.96</v>
      </c>
      <c r="M10">
        <v>200</v>
      </c>
      <c r="N10">
        <v>3.05</v>
      </c>
      <c r="O10">
        <v>3.38</v>
      </c>
      <c r="P10">
        <v>1.86</v>
      </c>
      <c r="Q10" t="s">
        <v>14</v>
      </c>
      <c r="R10">
        <v>10.77</v>
      </c>
      <c r="S10">
        <v>3.63</v>
      </c>
      <c r="T10">
        <v>1.18</v>
      </c>
      <c r="U10">
        <v>0.82</v>
      </c>
      <c r="V10">
        <v>2.12</v>
      </c>
    </row>
    <row r="11" spans="1:22">
      <c r="A11" t="s">
        <v>12</v>
      </c>
      <c r="B11" t="s">
        <v>13</v>
      </c>
      <c r="C11">
        <v>300</v>
      </c>
      <c r="D11">
        <v>89.78</v>
      </c>
      <c r="E11">
        <v>120.51</v>
      </c>
      <c r="F11">
        <v>68.91</v>
      </c>
      <c r="G11">
        <v>25.32</v>
      </c>
      <c r="H11">
        <v>19.75</v>
      </c>
      <c r="I11">
        <v>11.77</v>
      </c>
      <c r="J11">
        <v>4.1100000000000003</v>
      </c>
      <c r="K11">
        <v>19.149999999999999</v>
      </c>
      <c r="L11">
        <v>5.5</v>
      </c>
      <c r="M11">
        <v>300</v>
      </c>
      <c r="N11">
        <v>2.08</v>
      </c>
      <c r="O11">
        <v>3.86</v>
      </c>
      <c r="P11">
        <v>2.71</v>
      </c>
      <c r="Q11" t="s">
        <v>14</v>
      </c>
      <c r="R11">
        <v>13.94</v>
      </c>
      <c r="S11">
        <v>5.2</v>
      </c>
      <c r="T11">
        <v>3.11</v>
      </c>
      <c r="U11" t="s">
        <v>14</v>
      </c>
      <c r="V11" t="s">
        <v>14</v>
      </c>
    </row>
    <row r="12" spans="1:22">
      <c r="A12" t="s">
        <v>12</v>
      </c>
      <c r="B12" t="s">
        <v>15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 t="s">
        <v>14</v>
      </c>
      <c r="R12">
        <v>0</v>
      </c>
      <c r="S12">
        <v>0</v>
      </c>
      <c r="T12">
        <v>0</v>
      </c>
      <c r="U12">
        <v>0</v>
      </c>
      <c r="V12" t="s">
        <v>14</v>
      </c>
    </row>
    <row r="13" spans="1:22">
      <c r="A13" t="s">
        <v>12</v>
      </c>
      <c r="B13" t="s">
        <v>15</v>
      </c>
      <c r="C13">
        <v>5</v>
      </c>
      <c r="D13">
        <v>2.72</v>
      </c>
      <c r="E13">
        <v>2.54</v>
      </c>
      <c r="F13">
        <v>2.93</v>
      </c>
      <c r="G13">
        <v>1.32</v>
      </c>
      <c r="H13">
        <v>1.94</v>
      </c>
      <c r="I13">
        <v>0.9</v>
      </c>
      <c r="J13">
        <v>1.48</v>
      </c>
      <c r="K13">
        <v>1.21</v>
      </c>
      <c r="L13">
        <v>0.41</v>
      </c>
      <c r="M13">
        <v>5</v>
      </c>
      <c r="N13">
        <v>0.69</v>
      </c>
      <c r="O13">
        <v>1.24</v>
      </c>
      <c r="P13">
        <v>0.45</v>
      </c>
      <c r="Q13" t="s">
        <v>14</v>
      </c>
      <c r="R13">
        <v>7.0000000000000007E-2</v>
      </c>
      <c r="S13">
        <v>0.27</v>
      </c>
      <c r="T13">
        <v>0.35</v>
      </c>
      <c r="U13">
        <v>0.33</v>
      </c>
      <c r="V13" t="s">
        <v>14</v>
      </c>
    </row>
    <row r="14" spans="1:22">
      <c r="A14" t="s">
        <v>12</v>
      </c>
      <c r="B14" t="s">
        <v>15</v>
      </c>
      <c r="C14">
        <v>20</v>
      </c>
      <c r="D14">
        <v>24.8</v>
      </c>
      <c r="E14">
        <v>22.89</v>
      </c>
      <c r="F14">
        <v>9.6999999999999993</v>
      </c>
      <c r="G14">
        <v>5.89</v>
      </c>
      <c r="H14">
        <v>8.06</v>
      </c>
      <c r="I14">
        <v>3.38</v>
      </c>
      <c r="J14">
        <v>4.43</v>
      </c>
      <c r="K14">
        <v>4.07</v>
      </c>
      <c r="L14">
        <v>1.43</v>
      </c>
      <c r="M14">
        <v>20</v>
      </c>
      <c r="N14">
        <v>1.5</v>
      </c>
      <c r="O14">
        <v>3.22</v>
      </c>
      <c r="P14">
        <v>0.99</v>
      </c>
      <c r="Q14" t="s">
        <v>14</v>
      </c>
      <c r="R14">
        <v>1.41</v>
      </c>
      <c r="S14">
        <v>0.56000000000000005</v>
      </c>
      <c r="T14">
        <v>1.03</v>
      </c>
      <c r="U14">
        <v>1.7</v>
      </c>
      <c r="V14" t="s">
        <v>14</v>
      </c>
    </row>
    <row r="15" spans="1:22">
      <c r="A15" t="s">
        <v>12</v>
      </c>
      <c r="B15" t="s">
        <v>15</v>
      </c>
      <c r="C15">
        <v>50</v>
      </c>
      <c r="D15">
        <v>49.18</v>
      </c>
      <c r="E15">
        <v>49.43</v>
      </c>
      <c r="F15">
        <v>13.97</v>
      </c>
      <c r="G15">
        <v>12.18</v>
      </c>
      <c r="H15">
        <v>16.88</v>
      </c>
      <c r="I15">
        <v>5.77</v>
      </c>
      <c r="J15">
        <v>7.33</v>
      </c>
      <c r="K15">
        <v>6.96</v>
      </c>
      <c r="L15">
        <v>2.96</v>
      </c>
      <c r="M15">
        <v>50</v>
      </c>
      <c r="N15">
        <v>3.3</v>
      </c>
      <c r="O15">
        <v>4.13</v>
      </c>
      <c r="P15">
        <v>0.89</v>
      </c>
      <c r="Q15" t="s">
        <v>14</v>
      </c>
      <c r="R15">
        <v>0.81</v>
      </c>
      <c r="S15">
        <v>0.65</v>
      </c>
      <c r="T15">
        <v>1.41</v>
      </c>
      <c r="U15">
        <v>2.91</v>
      </c>
      <c r="V15" t="s">
        <v>14</v>
      </c>
    </row>
    <row r="16" spans="1:22">
      <c r="A16" t="s">
        <v>12</v>
      </c>
      <c r="B16" t="s">
        <v>15</v>
      </c>
      <c r="C16">
        <v>100</v>
      </c>
      <c r="D16">
        <v>73.22</v>
      </c>
      <c r="E16">
        <v>80.22</v>
      </c>
      <c r="F16">
        <v>23.17</v>
      </c>
      <c r="G16">
        <v>20.48</v>
      </c>
      <c r="H16">
        <v>21.82</v>
      </c>
      <c r="I16">
        <v>10.44</v>
      </c>
      <c r="J16">
        <v>12.02</v>
      </c>
      <c r="K16">
        <v>14.03</v>
      </c>
      <c r="L16">
        <v>4.51</v>
      </c>
      <c r="M16">
        <v>100</v>
      </c>
      <c r="N16">
        <v>3.27</v>
      </c>
      <c r="O16">
        <v>5.65</v>
      </c>
      <c r="P16">
        <v>1.76</v>
      </c>
      <c r="Q16" t="s">
        <v>14</v>
      </c>
      <c r="R16">
        <v>1.31</v>
      </c>
      <c r="S16">
        <v>1.78</v>
      </c>
      <c r="T16">
        <v>1.87</v>
      </c>
      <c r="U16">
        <v>3.52</v>
      </c>
      <c r="V16" t="s">
        <v>14</v>
      </c>
    </row>
    <row r="17" spans="1:22">
      <c r="A17" t="s">
        <v>12</v>
      </c>
      <c r="B17" t="s">
        <v>15</v>
      </c>
      <c r="C17">
        <v>200</v>
      </c>
      <c r="D17">
        <v>86.39</v>
      </c>
      <c r="E17">
        <v>104.11</v>
      </c>
      <c r="F17">
        <v>30.19</v>
      </c>
      <c r="G17">
        <v>34.229999999999997</v>
      </c>
      <c r="H17">
        <v>23.31</v>
      </c>
      <c r="I17">
        <v>11.43</v>
      </c>
      <c r="J17">
        <v>14.75</v>
      </c>
      <c r="K17">
        <v>14.34</v>
      </c>
      <c r="L17">
        <v>4.45</v>
      </c>
      <c r="M17">
        <v>200</v>
      </c>
      <c r="N17">
        <v>2.5</v>
      </c>
      <c r="O17">
        <v>5.97</v>
      </c>
      <c r="P17">
        <v>2.72</v>
      </c>
      <c r="Q17" t="s">
        <v>14</v>
      </c>
      <c r="R17">
        <v>1.28</v>
      </c>
      <c r="S17">
        <v>2.16</v>
      </c>
      <c r="T17">
        <v>2.46</v>
      </c>
      <c r="U17">
        <v>4.22</v>
      </c>
      <c r="V17" t="s">
        <v>14</v>
      </c>
    </row>
    <row r="18" spans="1:22">
      <c r="A18" t="s">
        <v>12</v>
      </c>
      <c r="B18" t="s">
        <v>15</v>
      </c>
      <c r="C18">
        <v>300</v>
      </c>
      <c r="D18">
        <v>98.15</v>
      </c>
      <c r="E18">
        <v>116.16</v>
      </c>
      <c r="F18">
        <v>33.03</v>
      </c>
      <c r="G18">
        <v>38.94</v>
      </c>
      <c r="H18">
        <v>24.08</v>
      </c>
      <c r="I18">
        <v>11.28</v>
      </c>
      <c r="J18">
        <v>17.61</v>
      </c>
      <c r="K18">
        <v>11.68</v>
      </c>
      <c r="L18">
        <v>3.97</v>
      </c>
      <c r="M18">
        <v>300</v>
      </c>
      <c r="N18">
        <v>4.55</v>
      </c>
      <c r="O18">
        <v>6.59</v>
      </c>
      <c r="P18">
        <v>1.92</v>
      </c>
      <c r="Q18" t="s">
        <v>14</v>
      </c>
      <c r="R18">
        <v>1.41</v>
      </c>
      <c r="S18">
        <v>1.57</v>
      </c>
      <c r="T18">
        <v>2.09</v>
      </c>
      <c r="U18">
        <v>6.57</v>
      </c>
      <c r="V18" t="s">
        <v>14</v>
      </c>
    </row>
    <row r="19" spans="1:22">
      <c r="A19" t="s">
        <v>12</v>
      </c>
      <c r="B19" t="s">
        <v>16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 t="s">
        <v>14</v>
      </c>
      <c r="R19">
        <v>0</v>
      </c>
      <c r="S19">
        <v>0</v>
      </c>
      <c r="T19">
        <v>0</v>
      </c>
      <c r="U19">
        <v>0</v>
      </c>
      <c r="V19" t="s">
        <v>14</v>
      </c>
    </row>
    <row r="20" spans="1:22">
      <c r="A20" t="s">
        <v>12</v>
      </c>
      <c r="B20" t="s">
        <v>16</v>
      </c>
      <c r="C20">
        <v>5</v>
      </c>
      <c r="D20">
        <v>3.41</v>
      </c>
      <c r="E20">
        <v>6.92</v>
      </c>
      <c r="F20">
        <v>3.21</v>
      </c>
      <c r="G20">
        <v>1.87</v>
      </c>
      <c r="H20">
        <v>0.92</v>
      </c>
      <c r="I20">
        <v>1.05</v>
      </c>
      <c r="J20">
        <v>0.96</v>
      </c>
      <c r="K20">
        <v>0.33</v>
      </c>
      <c r="L20">
        <v>0.92</v>
      </c>
      <c r="M20">
        <v>5</v>
      </c>
      <c r="N20">
        <v>0.13</v>
      </c>
      <c r="O20">
        <v>0.86</v>
      </c>
      <c r="P20">
        <v>0.26</v>
      </c>
      <c r="Q20" t="s">
        <v>14</v>
      </c>
      <c r="R20" t="s">
        <v>14</v>
      </c>
      <c r="S20">
        <v>0.03</v>
      </c>
      <c r="T20">
        <v>0.17</v>
      </c>
      <c r="U20">
        <v>0.25</v>
      </c>
      <c r="V20" t="s">
        <v>14</v>
      </c>
    </row>
    <row r="21" spans="1:22">
      <c r="A21" t="s">
        <v>12</v>
      </c>
      <c r="B21" t="s">
        <v>16</v>
      </c>
      <c r="C21">
        <v>20</v>
      </c>
      <c r="D21">
        <v>19</v>
      </c>
      <c r="E21">
        <v>25.26</v>
      </c>
      <c r="F21">
        <v>11.73</v>
      </c>
      <c r="G21">
        <v>5.1100000000000003</v>
      </c>
      <c r="H21">
        <v>4.92</v>
      </c>
      <c r="I21">
        <v>3.69</v>
      </c>
      <c r="J21">
        <v>2.31</v>
      </c>
      <c r="K21">
        <v>2.65</v>
      </c>
      <c r="L21">
        <v>2.29</v>
      </c>
      <c r="M21">
        <v>20</v>
      </c>
      <c r="N21">
        <v>0.49</v>
      </c>
      <c r="O21">
        <v>0.76</v>
      </c>
      <c r="P21">
        <v>1.56</v>
      </c>
      <c r="Q21" t="s">
        <v>14</v>
      </c>
      <c r="R21">
        <v>0.69</v>
      </c>
      <c r="S21">
        <v>0.63</v>
      </c>
      <c r="T21">
        <v>0.97</v>
      </c>
      <c r="U21">
        <v>0.53</v>
      </c>
      <c r="V21" t="s">
        <v>14</v>
      </c>
    </row>
    <row r="22" spans="1:22">
      <c r="A22" t="s">
        <v>12</v>
      </c>
      <c r="B22" t="s">
        <v>16</v>
      </c>
      <c r="C22">
        <v>50</v>
      </c>
      <c r="D22">
        <v>36.89</v>
      </c>
      <c r="E22">
        <v>42.95</v>
      </c>
      <c r="F22">
        <v>25.27</v>
      </c>
      <c r="G22">
        <v>9.3699999999999992</v>
      </c>
      <c r="H22">
        <v>9.82</v>
      </c>
      <c r="I22">
        <v>7.63</v>
      </c>
      <c r="J22">
        <v>3.12</v>
      </c>
      <c r="K22">
        <v>5.61</v>
      </c>
      <c r="L22">
        <v>3.96</v>
      </c>
      <c r="M22">
        <v>50</v>
      </c>
      <c r="N22">
        <v>1.3</v>
      </c>
      <c r="O22">
        <v>0.68</v>
      </c>
      <c r="P22">
        <v>1.59</v>
      </c>
      <c r="Q22" t="s">
        <v>14</v>
      </c>
      <c r="R22">
        <v>0.72</v>
      </c>
      <c r="S22">
        <v>0.66</v>
      </c>
      <c r="T22">
        <v>1.84</v>
      </c>
      <c r="U22">
        <v>1.2</v>
      </c>
      <c r="V22" t="s">
        <v>14</v>
      </c>
    </row>
    <row r="23" spans="1:22">
      <c r="A23" t="s">
        <v>12</v>
      </c>
      <c r="B23" t="s">
        <v>16</v>
      </c>
      <c r="C23">
        <v>100</v>
      </c>
      <c r="D23">
        <v>59.47</v>
      </c>
      <c r="E23">
        <v>56.65</v>
      </c>
      <c r="F23">
        <v>51.49</v>
      </c>
      <c r="G23">
        <v>16.75</v>
      </c>
      <c r="H23">
        <v>13.83</v>
      </c>
      <c r="I23">
        <v>11.88</v>
      </c>
      <c r="J23">
        <v>4.97</v>
      </c>
      <c r="K23">
        <v>6.66</v>
      </c>
      <c r="L23">
        <v>5.38</v>
      </c>
      <c r="M23">
        <v>100</v>
      </c>
      <c r="N23">
        <v>0.57999999999999996</v>
      </c>
      <c r="O23">
        <v>1.78</v>
      </c>
      <c r="P23">
        <v>2.9</v>
      </c>
      <c r="Q23" t="s">
        <v>14</v>
      </c>
      <c r="R23">
        <v>1.24</v>
      </c>
      <c r="S23">
        <v>1.63</v>
      </c>
      <c r="T23">
        <v>2.5499999999999998</v>
      </c>
      <c r="U23">
        <v>0.79</v>
      </c>
      <c r="V23" t="s">
        <v>14</v>
      </c>
    </row>
    <row r="24" spans="1:22">
      <c r="A24" t="s">
        <v>12</v>
      </c>
      <c r="B24" t="s">
        <v>16</v>
      </c>
      <c r="C24">
        <v>200</v>
      </c>
      <c r="D24">
        <v>81.34</v>
      </c>
      <c r="E24">
        <v>69.42</v>
      </c>
      <c r="F24">
        <v>62.37</v>
      </c>
      <c r="G24">
        <v>24.02</v>
      </c>
      <c r="H24">
        <v>18.739999999999998</v>
      </c>
      <c r="I24">
        <v>13.23</v>
      </c>
      <c r="J24">
        <v>3.01</v>
      </c>
      <c r="K24">
        <v>7.32</v>
      </c>
      <c r="L24">
        <v>5.24</v>
      </c>
      <c r="M24">
        <v>200</v>
      </c>
      <c r="N24">
        <v>1.85</v>
      </c>
      <c r="O24">
        <v>1.95</v>
      </c>
      <c r="P24">
        <v>2.69</v>
      </c>
      <c r="Q24" t="s">
        <v>14</v>
      </c>
      <c r="R24">
        <v>0.89</v>
      </c>
      <c r="S24">
        <v>1.89</v>
      </c>
      <c r="T24">
        <v>1.97</v>
      </c>
      <c r="U24">
        <v>2.3199999999999998</v>
      </c>
      <c r="V24" t="s">
        <v>14</v>
      </c>
    </row>
    <row r="25" spans="1:22">
      <c r="A25" t="s">
        <v>12</v>
      </c>
      <c r="B25" t="s">
        <v>16</v>
      </c>
      <c r="C25">
        <v>300</v>
      </c>
      <c r="D25">
        <v>83.36</v>
      </c>
      <c r="E25">
        <v>76.069999999999993</v>
      </c>
      <c r="F25">
        <v>69.75</v>
      </c>
      <c r="G25">
        <v>23.4</v>
      </c>
      <c r="H25">
        <v>24.76</v>
      </c>
      <c r="I25">
        <v>10.54</v>
      </c>
      <c r="J25">
        <v>2.67</v>
      </c>
      <c r="K25">
        <v>6.36</v>
      </c>
      <c r="L25">
        <v>4.3099999999999996</v>
      </c>
      <c r="M25">
        <v>300</v>
      </c>
      <c r="N25">
        <v>1.69</v>
      </c>
      <c r="O25">
        <v>1.54</v>
      </c>
      <c r="P25">
        <v>3.09</v>
      </c>
      <c r="Q25" t="s">
        <v>14</v>
      </c>
      <c r="R25">
        <v>2.27</v>
      </c>
      <c r="S25">
        <v>1.0900000000000001</v>
      </c>
      <c r="T25">
        <v>2.6</v>
      </c>
      <c r="U25">
        <v>2.83</v>
      </c>
      <c r="V25" t="s">
        <v>14</v>
      </c>
    </row>
    <row r="26" spans="1:22">
      <c r="A26" t="s">
        <v>12</v>
      </c>
      <c r="B26" t="s">
        <v>17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 t="s">
        <v>14</v>
      </c>
      <c r="P26">
        <v>0</v>
      </c>
      <c r="Q26">
        <v>0</v>
      </c>
      <c r="R26" t="s">
        <v>14</v>
      </c>
      <c r="S26">
        <v>0</v>
      </c>
      <c r="T26">
        <v>0</v>
      </c>
      <c r="U26" t="s">
        <v>14</v>
      </c>
      <c r="V26">
        <v>0</v>
      </c>
    </row>
    <row r="27" spans="1:22">
      <c r="A27" t="s">
        <v>12</v>
      </c>
      <c r="B27" t="s">
        <v>17</v>
      </c>
      <c r="C27">
        <v>5</v>
      </c>
      <c r="D27">
        <v>3.15</v>
      </c>
      <c r="E27">
        <v>5.09</v>
      </c>
      <c r="F27">
        <v>3.71</v>
      </c>
      <c r="G27">
        <v>1.62</v>
      </c>
      <c r="H27">
        <v>2.3199999999999998</v>
      </c>
      <c r="I27">
        <v>1.41</v>
      </c>
      <c r="J27">
        <v>0.46</v>
      </c>
      <c r="K27">
        <v>0.69</v>
      </c>
      <c r="L27">
        <v>0.92</v>
      </c>
      <c r="M27">
        <v>5</v>
      </c>
      <c r="N27">
        <v>1.32</v>
      </c>
      <c r="O27" t="s">
        <v>14</v>
      </c>
      <c r="P27">
        <v>0.09</v>
      </c>
      <c r="Q27" t="s">
        <v>14</v>
      </c>
      <c r="R27" t="s">
        <v>14</v>
      </c>
      <c r="S27" t="s">
        <v>14</v>
      </c>
      <c r="T27">
        <v>0.15</v>
      </c>
      <c r="U27" t="s">
        <v>14</v>
      </c>
      <c r="V27">
        <v>0.13</v>
      </c>
    </row>
    <row r="28" spans="1:22">
      <c r="A28" t="s">
        <v>12</v>
      </c>
      <c r="B28" t="s">
        <v>17</v>
      </c>
      <c r="C28">
        <v>20</v>
      </c>
      <c r="D28">
        <v>20.52</v>
      </c>
      <c r="E28">
        <v>21.75</v>
      </c>
      <c r="F28">
        <v>16.52</v>
      </c>
      <c r="G28">
        <v>5.77</v>
      </c>
      <c r="H28">
        <v>6.94</v>
      </c>
      <c r="I28">
        <v>4.8899999999999997</v>
      </c>
      <c r="J28">
        <v>1.4</v>
      </c>
      <c r="K28">
        <v>2.66</v>
      </c>
      <c r="L28">
        <v>2.06</v>
      </c>
      <c r="M28">
        <v>20</v>
      </c>
      <c r="N28">
        <v>3.48</v>
      </c>
      <c r="O28" t="s">
        <v>14</v>
      </c>
      <c r="P28">
        <v>0.51</v>
      </c>
      <c r="Q28" t="s">
        <v>14</v>
      </c>
      <c r="R28" t="s">
        <v>14</v>
      </c>
      <c r="S28">
        <v>0.27</v>
      </c>
      <c r="T28">
        <v>1.26</v>
      </c>
      <c r="U28" t="s">
        <v>14</v>
      </c>
      <c r="V28">
        <v>0.34</v>
      </c>
    </row>
    <row r="29" spans="1:22">
      <c r="A29" t="s">
        <v>12</v>
      </c>
      <c r="B29" t="s">
        <v>17</v>
      </c>
      <c r="C29">
        <v>50</v>
      </c>
      <c r="D29">
        <v>40</v>
      </c>
      <c r="E29">
        <v>39.01</v>
      </c>
      <c r="F29">
        <v>25.52</v>
      </c>
      <c r="G29">
        <v>11.62</v>
      </c>
      <c r="H29">
        <v>11.97</v>
      </c>
      <c r="I29">
        <v>7.31</v>
      </c>
      <c r="J29">
        <v>3.06</v>
      </c>
      <c r="K29">
        <v>6.2</v>
      </c>
      <c r="L29">
        <v>5.59</v>
      </c>
      <c r="M29">
        <v>50</v>
      </c>
      <c r="N29">
        <v>5.16</v>
      </c>
      <c r="O29" t="s">
        <v>14</v>
      </c>
      <c r="P29">
        <v>0.85</v>
      </c>
      <c r="Q29" t="s">
        <v>14</v>
      </c>
      <c r="R29" t="s">
        <v>14</v>
      </c>
      <c r="S29">
        <v>0.33</v>
      </c>
      <c r="T29">
        <v>1.92</v>
      </c>
      <c r="U29" t="s">
        <v>14</v>
      </c>
      <c r="V29">
        <v>1.54</v>
      </c>
    </row>
    <row r="30" spans="1:22">
      <c r="A30" t="s">
        <v>12</v>
      </c>
      <c r="B30" t="s">
        <v>17</v>
      </c>
      <c r="C30">
        <v>100</v>
      </c>
      <c r="D30">
        <v>62.46</v>
      </c>
      <c r="E30">
        <v>59.04</v>
      </c>
      <c r="F30">
        <v>41.85</v>
      </c>
      <c r="G30">
        <v>14.52</v>
      </c>
      <c r="H30">
        <v>14.9</v>
      </c>
      <c r="I30">
        <v>9.5</v>
      </c>
      <c r="J30">
        <v>4.32</v>
      </c>
      <c r="K30">
        <v>9.76</v>
      </c>
      <c r="L30">
        <v>6.58</v>
      </c>
      <c r="M30">
        <v>100</v>
      </c>
      <c r="N30">
        <v>7.86</v>
      </c>
      <c r="O30" t="s">
        <v>14</v>
      </c>
      <c r="P30">
        <v>0.71</v>
      </c>
      <c r="Q30">
        <v>0.79</v>
      </c>
      <c r="R30" t="s">
        <v>14</v>
      </c>
      <c r="S30">
        <v>1.08</v>
      </c>
      <c r="T30">
        <v>2.8</v>
      </c>
      <c r="U30" t="s">
        <v>14</v>
      </c>
      <c r="V30">
        <v>2.4900000000000002</v>
      </c>
    </row>
    <row r="31" spans="1:22">
      <c r="A31" t="s">
        <v>12</v>
      </c>
      <c r="B31" t="s">
        <v>17</v>
      </c>
      <c r="C31">
        <v>200</v>
      </c>
      <c r="D31">
        <v>71.290000000000006</v>
      </c>
      <c r="E31">
        <v>68.86</v>
      </c>
      <c r="F31">
        <v>48.94</v>
      </c>
      <c r="G31">
        <v>20.61</v>
      </c>
      <c r="H31">
        <v>16.07</v>
      </c>
      <c r="I31">
        <v>13.26</v>
      </c>
      <c r="J31">
        <v>5.61</v>
      </c>
      <c r="K31">
        <v>12.85</v>
      </c>
      <c r="L31">
        <v>8.3699999999999992</v>
      </c>
      <c r="M31">
        <v>200</v>
      </c>
      <c r="N31">
        <v>7.14</v>
      </c>
      <c r="O31" t="s">
        <v>14</v>
      </c>
      <c r="P31">
        <v>4.12</v>
      </c>
      <c r="Q31">
        <v>0.78</v>
      </c>
      <c r="R31" t="s">
        <v>14</v>
      </c>
      <c r="S31">
        <v>1.42</v>
      </c>
      <c r="T31">
        <v>3.95</v>
      </c>
      <c r="U31" t="s">
        <v>14</v>
      </c>
      <c r="V31">
        <v>3.32</v>
      </c>
    </row>
    <row r="32" spans="1:22">
      <c r="A32" t="s">
        <v>12</v>
      </c>
      <c r="B32" t="s">
        <v>17</v>
      </c>
      <c r="C32">
        <v>300</v>
      </c>
      <c r="D32">
        <v>82.56</v>
      </c>
      <c r="E32">
        <v>73.650000000000006</v>
      </c>
      <c r="F32">
        <v>54.07</v>
      </c>
      <c r="G32">
        <v>19.75</v>
      </c>
      <c r="H32">
        <v>21.42</v>
      </c>
      <c r="I32">
        <v>14.92</v>
      </c>
      <c r="J32">
        <v>5.4</v>
      </c>
      <c r="K32">
        <v>9.1999999999999993</v>
      </c>
      <c r="L32">
        <v>7.1</v>
      </c>
      <c r="M32">
        <v>300</v>
      </c>
      <c r="N32">
        <v>9.48</v>
      </c>
      <c r="O32" t="s">
        <v>14</v>
      </c>
      <c r="P32">
        <v>2.48</v>
      </c>
      <c r="Q32">
        <v>1.3</v>
      </c>
      <c r="R32" t="s">
        <v>14</v>
      </c>
      <c r="S32">
        <v>1.62</v>
      </c>
      <c r="T32">
        <v>5.36</v>
      </c>
      <c r="U32" t="s">
        <v>14</v>
      </c>
      <c r="V32">
        <v>2.99</v>
      </c>
    </row>
    <row r="33" spans="1:22">
      <c r="A33" t="s">
        <v>18</v>
      </c>
      <c r="B33" t="s">
        <v>13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 t="s">
        <v>14</v>
      </c>
      <c r="U33">
        <v>0</v>
      </c>
      <c r="V33">
        <v>0</v>
      </c>
    </row>
    <row r="34" spans="1:22">
      <c r="A34" t="s">
        <v>18</v>
      </c>
      <c r="B34" t="s">
        <v>13</v>
      </c>
      <c r="C34">
        <v>5</v>
      </c>
      <c r="D34">
        <v>2.09</v>
      </c>
      <c r="E34">
        <v>1.95</v>
      </c>
      <c r="F34">
        <v>2.76</v>
      </c>
      <c r="G34">
        <v>2.42</v>
      </c>
      <c r="H34">
        <v>1.55</v>
      </c>
      <c r="I34">
        <v>1.31</v>
      </c>
      <c r="J34">
        <v>2.84</v>
      </c>
      <c r="K34">
        <v>1.48</v>
      </c>
      <c r="L34">
        <v>1.23</v>
      </c>
      <c r="M34">
        <v>5</v>
      </c>
      <c r="N34">
        <v>1.35</v>
      </c>
      <c r="O34">
        <v>1.18</v>
      </c>
      <c r="P34">
        <v>1.1299999999999999</v>
      </c>
      <c r="Q34">
        <v>0.95</v>
      </c>
      <c r="R34">
        <v>0.67</v>
      </c>
      <c r="S34">
        <v>1.29</v>
      </c>
      <c r="T34" t="s">
        <v>14</v>
      </c>
      <c r="U34">
        <v>1.57</v>
      </c>
      <c r="V34">
        <v>1.23</v>
      </c>
    </row>
    <row r="35" spans="1:22">
      <c r="A35" t="s">
        <v>18</v>
      </c>
      <c r="B35" t="s">
        <v>13</v>
      </c>
      <c r="C35">
        <v>20</v>
      </c>
      <c r="D35">
        <v>8.09</v>
      </c>
      <c r="E35">
        <v>6.75</v>
      </c>
      <c r="F35">
        <v>10.220000000000001</v>
      </c>
      <c r="G35">
        <v>6.35</v>
      </c>
      <c r="H35">
        <v>4.13</v>
      </c>
      <c r="I35">
        <v>4.16</v>
      </c>
      <c r="J35">
        <v>8.48</v>
      </c>
      <c r="K35">
        <v>4.62</v>
      </c>
      <c r="L35">
        <v>3.87</v>
      </c>
      <c r="M35">
        <v>20</v>
      </c>
      <c r="N35">
        <v>2.27</v>
      </c>
      <c r="O35">
        <v>1.52</v>
      </c>
      <c r="P35">
        <v>1.8</v>
      </c>
      <c r="Q35">
        <v>1.69</v>
      </c>
      <c r="R35">
        <v>1.58</v>
      </c>
      <c r="S35">
        <v>2.11</v>
      </c>
      <c r="T35" t="s">
        <v>14</v>
      </c>
      <c r="U35" t="s">
        <v>14</v>
      </c>
      <c r="V35">
        <v>2.97</v>
      </c>
    </row>
    <row r="36" spans="1:22">
      <c r="A36" t="s">
        <v>18</v>
      </c>
      <c r="B36" t="s">
        <v>13</v>
      </c>
      <c r="C36">
        <v>50</v>
      </c>
      <c r="D36">
        <v>18.13</v>
      </c>
      <c r="E36">
        <v>12.83</v>
      </c>
      <c r="F36">
        <v>19.52</v>
      </c>
      <c r="G36">
        <v>12.93</v>
      </c>
      <c r="H36">
        <v>7.51</v>
      </c>
      <c r="I36">
        <v>8.93</v>
      </c>
      <c r="J36">
        <v>18.72</v>
      </c>
      <c r="K36">
        <v>7.61</v>
      </c>
      <c r="L36">
        <v>4.3</v>
      </c>
      <c r="M36">
        <v>50</v>
      </c>
      <c r="N36">
        <v>3.57</v>
      </c>
      <c r="O36">
        <v>3.1</v>
      </c>
      <c r="P36">
        <v>3.16</v>
      </c>
      <c r="Q36">
        <v>1.66</v>
      </c>
      <c r="R36">
        <v>2.76</v>
      </c>
      <c r="S36">
        <v>3.12</v>
      </c>
      <c r="T36" t="s">
        <v>14</v>
      </c>
      <c r="U36">
        <v>2.71</v>
      </c>
      <c r="V36">
        <v>2.19</v>
      </c>
    </row>
    <row r="37" spans="1:22">
      <c r="A37" t="s">
        <v>18</v>
      </c>
      <c r="B37" t="s">
        <v>13</v>
      </c>
      <c r="C37">
        <v>100</v>
      </c>
      <c r="D37">
        <v>26.6</v>
      </c>
      <c r="E37">
        <v>20.010000000000002</v>
      </c>
      <c r="F37">
        <v>27.03</v>
      </c>
      <c r="G37">
        <v>16.75</v>
      </c>
      <c r="H37">
        <v>8.99</v>
      </c>
      <c r="I37">
        <v>8.85</v>
      </c>
      <c r="J37">
        <v>22.11</v>
      </c>
      <c r="K37">
        <v>11.03</v>
      </c>
      <c r="L37">
        <v>6.82</v>
      </c>
      <c r="M37">
        <v>100</v>
      </c>
      <c r="N37">
        <v>4.07</v>
      </c>
      <c r="O37">
        <v>3.7</v>
      </c>
      <c r="P37">
        <v>2.75</v>
      </c>
      <c r="Q37">
        <v>2.4700000000000002</v>
      </c>
      <c r="R37">
        <v>2.46</v>
      </c>
      <c r="S37">
        <v>3.05</v>
      </c>
      <c r="T37" t="s">
        <v>14</v>
      </c>
      <c r="U37">
        <v>3.48</v>
      </c>
      <c r="V37">
        <v>3.7</v>
      </c>
    </row>
    <row r="38" spans="1:22">
      <c r="A38" t="s">
        <v>18</v>
      </c>
      <c r="B38" t="s">
        <v>13</v>
      </c>
      <c r="C38">
        <v>200</v>
      </c>
      <c r="D38">
        <v>40.33</v>
      </c>
      <c r="E38">
        <v>28.03</v>
      </c>
      <c r="F38">
        <v>34.71</v>
      </c>
      <c r="G38">
        <v>14.58</v>
      </c>
      <c r="H38">
        <v>12.36</v>
      </c>
      <c r="I38">
        <v>10.93</v>
      </c>
      <c r="J38">
        <v>27.16</v>
      </c>
      <c r="K38">
        <v>8.3699999999999992</v>
      </c>
      <c r="L38">
        <v>8.92</v>
      </c>
      <c r="M38">
        <v>200</v>
      </c>
      <c r="N38">
        <v>4.49</v>
      </c>
      <c r="O38">
        <v>3.14</v>
      </c>
      <c r="P38">
        <v>2.82</v>
      </c>
      <c r="Q38" t="s">
        <v>14</v>
      </c>
      <c r="R38">
        <v>2.13</v>
      </c>
      <c r="S38">
        <v>3.13</v>
      </c>
      <c r="T38" t="s">
        <v>14</v>
      </c>
      <c r="U38">
        <v>2.2200000000000002</v>
      </c>
      <c r="V38">
        <v>2.62</v>
      </c>
    </row>
    <row r="39" spans="1:22">
      <c r="A39" t="s">
        <v>18</v>
      </c>
      <c r="B39" t="s">
        <v>13</v>
      </c>
      <c r="C39">
        <v>300</v>
      </c>
      <c r="D39">
        <v>52.2</v>
      </c>
      <c r="E39">
        <v>30.53</v>
      </c>
      <c r="F39">
        <v>42.99</v>
      </c>
      <c r="G39">
        <v>16.600000000000001</v>
      </c>
      <c r="H39">
        <v>12.79</v>
      </c>
      <c r="I39">
        <v>10.93</v>
      </c>
      <c r="J39">
        <v>23.16</v>
      </c>
      <c r="K39">
        <v>7.2</v>
      </c>
      <c r="L39">
        <v>8.67</v>
      </c>
      <c r="M39">
        <v>300</v>
      </c>
      <c r="N39">
        <v>5.44</v>
      </c>
      <c r="O39">
        <v>3.71</v>
      </c>
      <c r="P39">
        <v>2.77</v>
      </c>
      <c r="Q39">
        <v>2.35</v>
      </c>
      <c r="R39">
        <v>3.01</v>
      </c>
      <c r="S39">
        <v>2.75</v>
      </c>
      <c r="T39" t="s">
        <v>14</v>
      </c>
      <c r="U39">
        <v>2.16</v>
      </c>
      <c r="V39">
        <v>2.78</v>
      </c>
    </row>
    <row r="40" spans="1:22">
      <c r="A40" t="s">
        <v>18</v>
      </c>
      <c r="B40" t="s">
        <v>15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</row>
    <row r="41" spans="1:22">
      <c r="A41" t="s">
        <v>18</v>
      </c>
      <c r="B41" t="s">
        <v>15</v>
      </c>
      <c r="C41">
        <v>5</v>
      </c>
      <c r="D41">
        <v>2.11</v>
      </c>
      <c r="E41">
        <v>1.38</v>
      </c>
      <c r="F41">
        <v>1.23</v>
      </c>
      <c r="G41">
        <v>2.5</v>
      </c>
      <c r="H41">
        <v>1.22</v>
      </c>
      <c r="I41">
        <v>2.16</v>
      </c>
      <c r="J41">
        <v>3.05</v>
      </c>
      <c r="K41">
        <v>1.59</v>
      </c>
      <c r="L41">
        <v>1.71</v>
      </c>
      <c r="M41">
        <v>5</v>
      </c>
      <c r="N41">
        <v>0.68</v>
      </c>
      <c r="O41">
        <v>0.87</v>
      </c>
      <c r="P41">
        <v>1.17</v>
      </c>
      <c r="Q41">
        <v>0.82</v>
      </c>
      <c r="R41">
        <v>1.39</v>
      </c>
      <c r="S41">
        <v>0.93</v>
      </c>
      <c r="T41">
        <v>1.29</v>
      </c>
      <c r="U41">
        <v>1.79</v>
      </c>
      <c r="V41">
        <v>1.53</v>
      </c>
    </row>
    <row r="42" spans="1:22">
      <c r="A42" t="s">
        <v>18</v>
      </c>
      <c r="B42" t="s">
        <v>15</v>
      </c>
      <c r="C42">
        <v>20</v>
      </c>
      <c r="D42">
        <v>8.5299999999999994</v>
      </c>
      <c r="E42">
        <v>5.12</v>
      </c>
      <c r="F42">
        <v>3.91</v>
      </c>
      <c r="G42">
        <v>6.48</v>
      </c>
      <c r="H42">
        <v>4.25</v>
      </c>
      <c r="I42">
        <v>3.22</v>
      </c>
      <c r="J42">
        <v>9.31</v>
      </c>
      <c r="K42">
        <v>4.3600000000000003</v>
      </c>
      <c r="L42">
        <v>5.15</v>
      </c>
      <c r="M42">
        <v>20</v>
      </c>
      <c r="N42">
        <v>0.92</v>
      </c>
      <c r="O42">
        <v>0.66</v>
      </c>
      <c r="P42">
        <v>2.2200000000000002</v>
      </c>
      <c r="Q42">
        <v>1.88</v>
      </c>
      <c r="R42">
        <v>2.25</v>
      </c>
      <c r="S42">
        <v>1.48</v>
      </c>
      <c r="T42" t="s">
        <v>14</v>
      </c>
      <c r="U42">
        <v>3.26</v>
      </c>
      <c r="V42">
        <v>1.85</v>
      </c>
    </row>
    <row r="43" spans="1:22">
      <c r="A43" t="s">
        <v>18</v>
      </c>
      <c r="B43" t="s">
        <v>15</v>
      </c>
      <c r="C43">
        <v>50</v>
      </c>
      <c r="D43">
        <v>17.149999999999999</v>
      </c>
      <c r="E43">
        <v>9.7799999999999994</v>
      </c>
      <c r="F43">
        <v>8.09</v>
      </c>
      <c r="G43">
        <v>10.28</v>
      </c>
      <c r="H43">
        <v>7.88</v>
      </c>
      <c r="I43">
        <v>8.0299999999999994</v>
      </c>
      <c r="J43">
        <v>16.21</v>
      </c>
      <c r="K43">
        <v>8.2200000000000006</v>
      </c>
      <c r="L43">
        <v>7.84</v>
      </c>
      <c r="M43">
        <v>50</v>
      </c>
      <c r="N43">
        <v>1.83</v>
      </c>
      <c r="O43">
        <v>1.4</v>
      </c>
      <c r="P43">
        <v>3.12</v>
      </c>
      <c r="Q43">
        <v>2.0099999999999998</v>
      </c>
      <c r="R43">
        <v>3.28</v>
      </c>
      <c r="S43">
        <v>2.4500000000000002</v>
      </c>
      <c r="T43">
        <v>1.54</v>
      </c>
      <c r="U43">
        <v>3.66</v>
      </c>
      <c r="V43">
        <v>2.0099999999999998</v>
      </c>
    </row>
    <row r="44" spans="1:22">
      <c r="A44" t="s">
        <v>18</v>
      </c>
      <c r="B44" t="s">
        <v>15</v>
      </c>
      <c r="C44">
        <v>100</v>
      </c>
      <c r="D44">
        <v>26.93</v>
      </c>
      <c r="E44">
        <v>13.54</v>
      </c>
      <c r="F44">
        <v>11.74</v>
      </c>
      <c r="G44">
        <v>12.02</v>
      </c>
      <c r="H44">
        <v>9.35</v>
      </c>
      <c r="I44">
        <v>12.36</v>
      </c>
      <c r="J44">
        <v>16.09</v>
      </c>
      <c r="K44">
        <v>11.41</v>
      </c>
      <c r="L44">
        <v>10.33</v>
      </c>
      <c r="M44">
        <v>100</v>
      </c>
      <c r="N44">
        <v>1.74</v>
      </c>
      <c r="O44">
        <v>1.61</v>
      </c>
      <c r="P44">
        <v>3.1</v>
      </c>
      <c r="Q44">
        <v>1.82</v>
      </c>
      <c r="R44">
        <v>2.86</v>
      </c>
      <c r="S44">
        <v>3.28</v>
      </c>
      <c r="T44">
        <v>2.2000000000000002</v>
      </c>
      <c r="U44">
        <v>4.09</v>
      </c>
      <c r="V44">
        <v>2.21</v>
      </c>
    </row>
    <row r="45" spans="1:22">
      <c r="A45" t="s">
        <v>18</v>
      </c>
      <c r="B45" t="s">
        <v>15</v>
      </c>
      <c r="C45">
        <v>200</v>
      </c>
      <c r="D45">
        <v>38.81</v>
      </c>
      <c r="E45">
        <v>17.39</v>
      </c>
      <c r="F45">
        <v>18.190000000000001</v>
      </c>
      <c r="G45">
        <v>16.79</v>
      </c>
      <c r="H45">
        <v>11.84</v>
      </c>
      <c r="I45">
        <v>16.66</v>
      </c>
      <c r="J45">
        <v>14.87</v>
      </c>
      <c r="K45">
        <v>9.08</v>
      </c>
      <c r="L45">
        <v>8.92</v>
      </c>
      <c r="M45">
        <v>200</v>
      </c>
      <c r="N45">
        <v>3.05</v>
      </c>
      <c r="O45">
        <v>1.56</v>
      </c>
      <c r="P45">
        <v>2.09</v>
      </c>
      <c r="Q45">
        <v>3.01</v>
      </c>
      <c r="R45">
        <v>4.6100000000000003</v>
      </c>
      <c r="S45">
        <v>2.06</v>
      </c>
      <c r="T45">
        <v>1.91</v>
      </c>
      <c r="U45">
        <v>2.62</v>
      </c>
      <c r="V45" t="s">
        <v>14</v>
      </c>
    </row>
    <row r="46" spans="1:22">
      <c r="A46" t="s">
        <v>18</v>
      </c>
      <c r="B46" t="s">
        <v>15</v>
      </c>
      <c r="C46">
        <v>300</v>
      </c>
      <c r="D46">
        <v>44.65</v>
      </c>
      <c r="E46">
        <v>21.54</v>
      </c>
      <c r="F46">
        <v>20.73</v>
      </c>
      <c r="G46">
        <v>16.690000000000001</v>
      </c>
      <c r="H46">
        <v>10.49</v>
      </c>
      <c r="I46">
        <v>19.22</v>
      </c>
      <c r="J46">
        <v>10.48</v>
      </c>
      <c r="K46">
        <v>10.59</v>
      </c>
      <c r="L46">
        <v>8.0500000000000007</v>
      </c>
      <c r="M46">
        <v>300</v>
      </c>
      <c r="N46">
        <v>4.2300000000000004</v>
      </c>
      <c r="O46">
        <v>1.97</v>
      </c>
      <c r="P46">
        <v>2.62</v>
      </c>
      <c r="Q46">
        <v>2.86</v>
      </c>
      <c r="R46">
        <v>5.49</v>
      </c>
      <c r="S46">
        <v>3.09</v>
      </c>
      <c r="T46">
        <v>2.4900000000000002</v>
      </c>
      <c r="U46">
        <v>2.75</v>
      </c>
      <c r="V46" t="s">
        <v>14</v>
      </c>
    </row>
    <row r="47" spans="1:22">
      <c r="A47" t="s">
        <v>18</v>
      </c>
      <c r="B47" t="s">
        <v>16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 t="s">
        <v>14</v>
      </c>
      <c r="V47">
        <v>0</v>
      </c>
    </row>
    <row r="48" spans="1:22">
      <c r="A48" t="s">
        <v>18</v>
      </c>
      <c r="B48" t="s">
        <v>16</v>
      </c>
      <c r="C48">
        <v>5</v>
      </c>
      <c r="D48">
        <v>2.2200000000000002</v>
      </c>
      <c r="E48">
        <v>1.96</v>
      </c>
      <c r="F48">
        <v>1.87</v>
      </c>
      <c r="G48">
        <v>2.54</v>
      </c>
      <c r="H48">
        <v>1.1200000000000001</v>
      </c>
      <c r="I48">
        <v>2.1</v>
      </c>
      <c r="J48">
        <v>2.76</v>
      </c>
      <c r="K48">
        <v>1.46</v>
      </c>
      <c r="L48">
        <v>1.32</v>
      </c>
      <c r="M48">
        <v>5</v>
      </c>
      <c r="N48">
        <v>1.08</v>
      </c>
      <c r="O48">
        <v>1.29</v>
      </c>
      <c r="P48">
        <v>1.37</v>
      </c>
      <c r="Q48">
        <v>0.84</v>
      </c>
      <c r="R48">
        <v>1.08</v>
      </c>
      <c r="S48">
        <v>0.77</v>
      </c>
      <c r="T48">
        <v>1.23</v>
      </c>
      <c r="U48" t="s">
        <v>14</v>
      </c>
      <c r="V48">
        <v>1.73</v>
      </c>
    </row>
    <row r="49" spans="1:22">
      <c r="A49" t="s">
        <v>18</v>
      </c>
      <c r="B49" t="s">
        <v>16</v>
      </c>
      <c r="C49">
        <v>20</v>
      </c>
      <c r="D49">
        <v>7.31</v>
      </c>
      <c r="E49">
        <v>7.57</v>
      </c>
      <c r="F49">
        <v>6.26</v>
      </c>
      <c r="G49">
        <v>5.64</v>
      </c>
      <c r="H49">
        <v>3.21</v>
      </c>
      <c r="I49">
        <v>5.92</v>
      </c>
      <c r="J49">
        <v>9.44</v>
      </c>
      <c r="K49">
        <v>5.5</v>
      </c>
      <c r="L49">
        <v>4.21</v>
      </c>
      <c r="M49">
        <v>20</v>
      </c>
      <c r="N49">
        <v>1.89</v>
      </c>
      <c r="O49">
        <v>1.92</v>
      </c>
      <c r="P49">
        <v>2.4900000000000002</v>
      </c>
      <c r="Q49">
        <v>1.68</v>
      </c>
      <c r="R49">
        <v>2.19</v>
      </c>
      <c r="S49">
        <v>1.66</v>
      </c>
      <c r="T49">
        <v>2.2799999999999998</v>
      </c>
      <c r="U49" t="s">
        <v>14</v>
      </c>
      <c r="V49">
        <v>2.2400000000000002</v>
      </c>
    </row>
    <row r="50" spans="1:22">
      <c r="A50" t="s">
        <v>18</v>
      </c>
      <c r="B50" t="s">
        <v>16</v>
      </c>
      <c r="C50">
        <v>50</v>
      </c>
      <c r="D50">
        <v>14.95</v>
      </c>
      <c r="E50">
        <v>15.02</v>
      </c>
      <c r="F50">
        <v>12.67</v>
      </c>
      <c r="G50">
        <v>11.78</v>
      </c>
      <c r="H50">
        <v>6.03</v>
      </c>
      <c r="I50">
        <v>10.69</v>
      </c>
      <c r="J50">
        <v>17.36</v>
      </c>
      <c r="K50">
        <v>8.81</v>
      </c>
      <c r="L50">
        <v>5.31</v>
      </c>
      <c r="M50">
        <v>50</v>
      </c>
      <c r="N50">
        <v>2.82</v>
      </c>
      <c r="O50">
        <v>3.24</v>
      </c>
      <c r="P50">
        <v>3.94</v>
      </c>
      <c r="Q50">
        <v>2.27</v>
      </c>
      <c r="R50">
        <v>4.1100000000000003</v>
      </c>
      <c r="S50" t="s">
        <v>14</v>
      </c>
      <c r="T50">
        <v>2.82</v>
      </c>
      <c r="U50" t="s">
        <v>14</v>
      </c>
      <c r="V50">
        <v>2.08</v>
      </c>
    </row>
    <row r="51" spans="1:22">
      <c r="A51" t="s">
        <v>18</v>
      </c>
      <c r="B51" t="s">
        <v>16</v>
      </c>
      <c r="C51">
        <v>100</v>
      </c>
      <c r="D51">
        <v>21.96</v>
      </c>
      <c r="E51">
        <v>22.41</v>
      </c>
      <c r="F51">
        <v>19.760000000000002</v>
      </c>
      <c r="G51">
        <v>16.010000000000002</v>
      </c>
      <c r="H51">
        <v>9.57</v>
      </c>
      <c r="I51">
        <v>14.3</v>
      </c>
      <c r="J51">
        <v>21.45</v>
      </c>
      <c r="K51">
        <v>12.1</v>
      </c>
      <c r="L51">
        <v>6.81</v>
      </c>
      <c r="M51">
        <v>100</v>
      </c>
      <c r="N51">
        <v>3.07</v>
      </c>
      <c r="O51">
        <v>2.66</v>
      </c>
      <c r="P51">
        <v>5.99</v>
      </c>
      <c r="Q51">
        <v>2.54</v>
      </c>
      <c r="R51">
        <v>3.1</v>
      </c>
      <c r="S51">
        <v>1.47</v>
      </c>
      <c r="T51">
        <v>2.81</v>
      </c>
      <c r="U51" t="s">
        <v>14</v>
      </c>
      <c r="V51">
        <v>1.7</v>
      </c>
    </row>
    <row r="52" spans="1:22">
      <c r="A52" t="s">
        <v>18</v>
      </c>
      <c r="B52" t="s">
        <v>16</v>
      </c>
      <c r="C52">
        <v>200</v>
      </c>
      <c r="D52">
        <v>30.98</v>
      </c>
      <c r="E52">
        <v>32.69</v>
      </c>
      <c r="F52">
        <v>29.87</v>
      </c>
      <c r="G52">
        <v>21.87</v>
      </c>
      <c r="H52">
        <v>10.55</v>
      </c>
      <c r="I52">
        <v>18.809999999999999</v>
      </c>
      <c r="J52">
        <v>16.829999999999998</v>
      </c>
      <c r="K52">
        <v>10.76</v>
      </c>
      <c r="L52">
        <v>8.23</v>
      </c>
      <c r="M52">
        <v>200</v>
      </c>
      <c r="N52">
        <v>2.04</v>
      </c>
      <c r="O52">
        <v>2.56</v>
      </c>
      <c r="P52">
        <v>4.59</v>
      </c>
      <c r="Q52">
        <v>2.17</v>
      </c>
      <c r="R52">
        <v>3.37</v>
      </c>
      <c r="S52">
        <v>1.84</v>
      </c>
      <c r="T52" t="s">
        <v>14</v>
      </c>
      <c r="U52" t="s">
        <v>14</v>
      </c>
      <c r="V52">
        <v>2.4500000000000002</v>
      </c>
    </row>
    <row r="53" spans="1:22">
      <c r="A53" t="s">
        <v>18</v>
      </c>
      <c r="B53" t="s">
        <v>16</v>
      </c>
      <c r="C53">
        <v>300</v>
      </c>
      <c r="D53">
        <v>35.47</v>
      </c>
      <c r="E53">
        <v>39.049999999999997</v>
      </c>
      <c r="F53">
        <v>32.76</v>
      </c>
      <c r="G53">
        <v>22.04</v>
      </c>
      <c r="H53">
        <v>11.39</v>
      </c>
      <c r="I53">
        <v>21.13</v>
      </c>
      <c r="J53">
        <v>11.56</v>
      </c>
      <c r="K53">
        <v>9.4499999999999993</v>
      </c>
      <c r="L53">
        <v>5.31</v>
      </c>
      <c r="M53">
        <v>300</v>
      </c>
      <c r="N53">
        <v>3.16</v>
      </c>
      <c r="O53">
        <v>3.36</v>
      </c>
      <c r="P53">
        <v>9.06</v>
      </c>
      <c r="Q53">
        <v>3.22</v>
      </c>
      <c r="R53">
        <v>4.1500000000000004</v>
      </c>
      <c r="S53">
        <v>2.2000000000000002</v>
      </c>
      <c r="T53">
        <v>2.39</v>
      </c>
      <c r="U53" t="s">
        <v>14</v>
      </c>
      <c r="V53">
        <v>2.0699999999999998</v>
      </c>
    </row>
    <row r="54" spans="1:22">
      <c r="A54" t="s">
        <v>18</v>
      </c>
      <c r="B54" t="s">
        <v>17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 t="s">
        <v>14</v>
      </c>
      <c r="U54">
        <v>0</v>
      </c>
      <c r="V54">
        <v>0</v>
      </c>
    </row>
    <row r="55" spans="1:22">
      <c r="A55" t="s">
        <v>18</v>
      </c>
      <c r="B55" t="s">
        <v>17</v>
      </c>
      <c r="C55">
        <v>5</v>
      </c>
      <c r="D55">
        <v>1.74</v>
      </c>
      <c r="E55">
        <v>1.43</v>
      </c>
      <c r="F55">
        <v>1.71</v>
      </c>
      <c r="G55">
        <v>1.02</v>
      </c>
      <c r="H55">
        <v>0.82</v>
      </c>
      <c r="I55">
        <v>1.36</v>
      </c>
      <c r="J55">
        <v>2.02</v>
      </c>
      <c r="K55">
        <v>1.06</v>
      </c>
      <c r="L55">
        <v>1.63</v>
      </c>
      <c r="M55">
        <v>5</v>
      </c>
      <c r="N55">
        <v>0.6</v>
      </c>
      <c r="O55">
        <v>1.07</v>
      </c>
      <c r="P55">
        <v>1.64</v>
      </c>
      <c r="Q55">
        <v>0.73</v>
      </c>
      <c r="R55">
        <v>0.84</v>
      </c>
      <c r="S55">
        <v>0.91</v>
      </c>
      <c r="T55" t="s">
        <v>14</v>
      </c>
      <c r="U55">
        <v>1.59</v>
      </c>
      <c r="V55">
        <v>1.78</v>
      </c>
    </row>
    <row r="56" spans="1:22">
      <c r="A56" t="s">
        <v>18</v>
      </c>
      <c r="B56" t="s">
        <v>17</v>
      </c>
      <c r="C56">
        <v>20</v>
      </c>
      <c r="D56">
        <v>6.26</v>
      </c>
      <c r="E56">
        <v>5.72</v>
      </c>
      <c r="F56">
        <v>6.07</v>
      </c>
      <c r="G56">
        <v>3.17</v>
      </c>
      <c r="H56">
        <v>2.4700000000000002</v>
      </c>
      <c r="I56">
        <v>3.79</v>
      </c>
      <c r="J56">
        <v>4.71</v>
      </c>
      <c r="K56">
        <v>2.4500000000000002</v>
      </c>
      <c r="L56">
        <v>4.4000000000000004</v>
      </c>
      <c r="M56">
        <v>20</v>
      </c>
      <c r="N56">
        <v>1.54</v>
      </c>
      <c r="O56">
        <v>2.5299999999999998</v>
      </c>
      <c r="P56">
        <v>3.85</v>
      </c>
      <c r="Q56">
        <v>1.04</v>
      </c>
      <c r="R56">
        <v>2.38</v>
      </c>
      <c r="S56">
        <v>1.37</v>
      </c>
      <c r="T56" t="s">
        <v>14</v>
      </c>
      <c r="U56">
        <v>2.0299999999999998</v>
      </c>
      <c r="V56">
        <v>2.5</v>
      </c>
    </row>
    <row r="57" spans="1:22">
      <c r="A57" t="s">
        <v>18</v>
      </c>
      <c r="B57" t="s">
        <v>17</v>
      </c>
      <c r="C57">
        <v>50</v>
      </c>
      <c r="D57">
        <v>12.21</v>
      </c>
      <c r="E57">
        <v>11.78</v>
      </c>
      <c r="F57">
        <v>12.34</v>
      </c>
      <c r="G57">
        <v>5.79</v>
      </c>
      <c r="H57">
        <v>5.64</v>
      </c>
      <c r="I57">
        <v>5.98</v>
      </c>
      <c r="J57">
        <v>8.0399999999999991</v>
      </c>
      <c r="K57">
        <v>4.2</v>
      </c>
      <c r="L57">
        <v>6.28</v>
      </c>
      <c r="M57">
        <v>50</v>
      </c>
      <c r="N57">
        <v>1.43</v>
      </c>
      <c r="O57">
        <v>4.43</v>
      </c>
      <c r="P57">
        <v>5.08</v>
      </c>
      <c r="Q57">
        <v>2.1</v>
      </c>
      <c r="R57">
        <v>3.4</v>
      </c>
      <c r="S57">
        <v>0.63</v>
      </c>
      <c r="T57" t="s">
        <v>14</v>
      </c>
      <c r="U57">
        <v>2.59</v>
      </c>
      <c r="V57">
        <v>2.68</v>
      </c>
    </row>
    <row r="58" spans="1:22">
      <c r="A58" t="s">
        <v>18</v>
      </c>
      <c r="B58" t="s">
        <v>17</v>
      </c>
      <c r="C58">
        <v>100</v>
      </c>
      <c r="D58">
        <v>18.940000000000001</v>
      </c>
      <c r="E58">
        <v>16.96</v>
      </c>
      <c r="F58">
        <v>18.64</v>
      </c>
      <c r="G58">
        <v>7.94</v>
      </c>
      <c r="H58">
        <v>9.15</v>
      </c>
      <c r="I58">
        <v>8.91</v>
      </c>
      <c r="J58">
        <v>11.26</v>
      </c>
      <c r="K58">
        <v>5.19</v>
      </c>
      <c r="L58">
        <v>4.8499999999999996</v>
      </c>
      <c r="M58">
        <v>100</v>
      </c>
      <c r="N58">
        <v>1.88</v>
      </c>
      <c r="O58">
        <v>5.03</v>
      </c>
      <c r="P58">
        <v>6.09</v>
      </c>
      <c r="Q58">
        <v>1.91</v>
      </c>
      <c r="R58">
        <v>3.12</v>
      </c>
      <c r="S58">
        <v>1.38</v>
      </c>
      <c r="T58" t="s">
        <v>14</v>
      </c>
      <c r="U58">
        <v>2.69</v>
      </c>
      <c r="V58">
        <v>3.53</v>
      </c>
    </row>
    <row r="59" spans="1:22">
      <c r="A59" t="s">
        <v>18</v>
      </c>
      <c r="B59" t="s">
        <v>17</v>
      </c>
      <c r="C59">
        <v>200</v>
      </c>
      <c r="D59">
        <v>25.6</v>
      </c>
      <c r="E59">
        <v>24.24</v>
      </c>
      <c r="F59">
        <v>27.24</v>
      </c>
      <c r="G59">
        <v>10.65</v>
      </c>
      <c r="H59">
        <v>13.38</v>
      </c>
      <c r="I59">
        <v>10.14</v>
      </c>
      <c r="J59">
        <v>8.6300000000000008</v>
      </c>
      <c r="K59">
        <v>6.93</v>
      </c>
      <c r="L59">
        <v>7.22</v>
      </c>
      <c r="M59">
        <v>200</v>
      </c>
      <c r="N59">
        <v>1.57</v>
      </c>
      <c r="O59">
        <v>5.64</v>
      </c>
      <c r="P59">
        <v>5.04</v>
      </c>
      <c r="Q59">
        <v>1.55</v>
      </c>
      <c r="R59">
        <v>2.62</v>
      </c>
      <c r="S59">
        <v>1.36</v>
      </c>
      <c r="T59" t="s">
        <v>14</v>
      </c>
      <c r="U59">
        <v>2.37</v>
      </c>
      <c r="V59">
        <v>4.08</v>
      </c>
    </row>
    <row r="60" spans="1:22">
      <c r="A60" t="s">
        <v>18</v>
      </c>
      <c r="B60" t="s">
        <v>17</v>
      </c>
      <c r="C60">
        <v>300</v>
      </c>
      <c r="D60">
        <v>31.16</v>
      </c>
      <c r="E60">
        <v>28.2</v>
      </c>
      <c r="F60">
        <v>29.13</v>
      </c>
      <c r="G60">
        <v>10.83</v>
      </c>
      <c r="H60">
        <v>12.69</v>
      </c>
      <c r="I60">
        <v>9.8699999999999992</v>
      </c>
      <c r="J60">
        <v>7.96</v>
      </c>
      <c r="K60">
        <v>6.45</v>
      </c>
      <c r="L60">
        <v>4.1100000000000003</v>
      </c>
      <c r="M60">
        <v>300</v>
      </c>
      <c r="N60">
        <v>1.74</v>
      </c>
      <c r="O60">
        <v>5.45</v>
      </c>
      <c r="P60">
        <v>7.77</v>
      </c>
      <c r="Q60">
        <v>2.2200000000000002</v>
      </c>
      <c r="R60">
        <v>2.9</v>
      </c>
      <c r="S60">
        <v>2.29</v>
      </c>
      <c r="T60" t="s">
        <v>14</v>
      </c>
      <c r="U60">
        <v>2.74</v>
      </c>
      <c r="V60">
        <v>2.92</v>
      </c>
    </row>
  </sheetData>
  <mergeCells count="8">
    <mergeCell ref="M1:V1"/>
    <mergeCell ref="G2:I2"/>
    <mergeCell ref="D2:F2"/>
    <mergeCell ref="J2:L2"/>
    <mergeCell ref="N2:P2"/>
    <mergeCell ref="Q2:S2"/>
    <mergeCell ref="T2:V2"/>
    <mergeCell ref="C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tabSelected="1" zoomScale="116" zoomScaleNormal="116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C3" sqref="C3"/>
    </sheetView>
  </sheetViews>
  <sheetFormatPr baseColWidth="10" defaultColWidth="8.6640625" defaultRowHeight="14"/>
  <cols>
    <col min="6" max="6" width="12.5" customWidth="1"/>
    <col min="7" max="7" width="9.9140625" bestFit="1" customWidth="1"/>
    <col min="10" max="12" width="8.75" style="2"/>
  </cols>
  <sheetData>
    <row r="1" spans="1:12">
      <c r="J1" s="27" t="s">
        <v>59</v>
      </c>
      <c r="K1" s="27"/>
      <c r="L1" s="27"/>
    </row>
    <row r="2" spans="1:12" s="1" customFormat="1">
      <c r="A2" s="1" t="s">
        <v>0</v>
      </c>
      <c r="B2" s="1" t="s">
        <v>61</v>
      </c>
      <c r="C2" s="1" t="s">
        <v>21</v>
      </c>
      <c r="D2" s="1" t="s">
        <v>23</v>
      </c>
      <c r="E2" s="1" t="s">
        <v>62</v>
      </c>
      <c r="F2" s="1" t="s">
        <v>92</v>
      </c>
      <c r="G2" s="1" t="s">
        <v>1</v>
      </c>
      <c r="H2" s="1" t="s">
        <v>15</v>
      </c>
      <c r="I2" s="1" t="s">
        <v>16</v>
      </c>
      <c r="J2" s="10" t="s">
        <v>24</v>
      </c>
      <c r="K2" s="10" t="s">
        <v>25</v>
      </c>
      <c r="L2" s="10" t="s">
        <v>26</v>
      </c>
    </row>
    <row r="3" spans="1:12" s="13" customFormat="1">
      <c r="A3" s="11" t="s">
        <v>89</v>
      </c>
      <c r="B3" s="11" t="s">
        <v>89</v>
      </c>
      <c r="C3" s="11" t="s">
        <v>89</v>
      </c>
      <c r="D3" s="11" t="s">
        <v>89</v>
      </c>
      <c r="E3" s="11" t="s">
        <v>89</v>
      </c>
      <c r="F3" s="11" t="s">
        <v>89</v>
      </c>
      <c r="G3" s="11" t="s">
        <v>89</v>
      </c>
      <c r="H3" s="11" t="s">
        <v>89</v>
      </c>
      <c r="I3" s="11" t="s">
        <v>89</v>
      </c>
      <c r="J3" s="11" t="s">
        <v>91</v>
      </c>
      <c r="K3" s="11" t="s">
        <v>91</v>
      </c>
      <c r="L3" s="11" t="s">
        <v>91</v>
      </c>
    </row>
    <row r="4" spans="1:12">
      <c r="A4" t="s">
        <v>18</v>
      </c>
      <c r="B4" t="s">
        <v>63</v>
      </c>
      <c r="C4" t="s">
        <v>54</v>
      </c>
      <c r="D4" t="s">
        <v>38</v>
      </c>
      <c r="E4" t="s">
        <v>64</v>
      </c>
      <c r="F4" t="str">
        <f>IF(E4="E4","Winter '19","Summer '19")</f>
        <v>Winter '19</v>
      </c>
      <c r="G4" t="s">
        <v>13</v>
      </c>
      <c r="H4" t="s">
        <v>42</v>
      </c>
      <c r="I4" t="s">
        <v>35</v>
      </c>
      <c r="J4" s="2">
        <v>0.02</v>
      </c>
      <c r="K4" s="2">
        <v>0</v>
      </c>
      <c r="L4" s="2">
        <v>0.02</v>
      </c>
    </row>
    <row r="5" spans="1:12">
      <c r="A5" t="s">
        <v>18</v>
      </c>
      <c r="B5" t="s">
        <v>63</v>
      </c>
      <c r="C5" t="s">
        <v>54</v>
      </c>
      <c r="D5" t="s">
        <v>38</v>
      </c>
      <c r="E5" t="s">
        <v>65</v>
      </c>
      <c r="F5" t="str">
        <f t="shared" ref="F5:F68" si="0">IF(E5="E4","Winter '19","Summer '19")</f>
        <v>Summer '19</v>
      </c>
      <c r="G5" t="s">
        <v>13</v>
      </c>
      <c r="H5" t="s">
        <v>42</v>
      </c>
      <c r="I5" t="s">
        <v>35</v>
      </c>
      <c r="J5" s="2">
        <v>9.3833333000000005E-2</v>
      </c>
      <c r="K5" s="2">
        <v>5.1037745000000002E-2</v>
      </c>
      <c r="L5" s="2">
        <v>4.2795588000000002E-2</v>
      </c>
    </row>
    <row r="6" spans="1:12">
      <c r="A6" t="s">
        <v>18</v>
      </c>
      <c r="B6" t="s">
        <v>63</v>
      </c>
      <c r="C6" t="s">
        <v>54</v>
      </c>
      <c r="D6" t="s">
        <v>37</v>
      </c>
      <c r="E6" t="s">
        <v>64</v>
      </c>
      <c r="F6" t="str">
        <f t="shared" si="0"/>
        <v>Winter '19</v>
      </c>
      <c r="G6" t="s">
        <v>13</v>
      </c>
      <c r="H6" t="s">
        <v>42</v>
      </c>
      <c r="I6" t="s">
        <v>35</v>
      </c>
      <c r="J6" s="2">
        <v>1.6750000000000001E-2</v>
      </c>
      <c r="K6" s="2">
        <v>1.8493520000000001E-3</v>
      </c>
      <c r="L6" s="2">
        <v>1.4900648000000001E-2</v>
      </c>
    </row>
    <row r="7" spans="1:12">
      <c r="A7" t="s">
        <v>18</v>
      </c>
      <c r="B7" t="s">
        <v>63</v>
      </c>
      <c r="C7" t="s">
        <v>54</v>
      </c>
      <c r="D7" t="s">
        <v>37</v>
      </c>
      <c r="E7" t="s">
        <v>65</v>
      </c>
      <c r="F7" t="str">
        <f t="shared" si="0"/>
        <v>Summer '19</v>
      </c>
      <c r="G7" t="s">
        <v>13</v>
      </c>
      <c r="H7" t="s">
        <v>42</v>
      </c>
      <c r="I7" t="s">
        <v>35</v>
      </c>
      <c r="J7" s="2">
        <v>0.23</v>
      </c>
      <c r="K7" s="2">
        <v>0.187801423</v>
      </c>
      <c r="L7" s="2">
        <v>4.2198578E-2</v>
      </c>
    </row>
    <row r="8" spans="1:12">
      <c r="A8" t="s">
        <v>18</v>
      </c>
      <c r="B8" t="s">
        <v>63</v>
      </c>
      <c r="C8" t="s">
        <v>54</v>
      </c>
      <c r="D8" t="s">
        <v>36</v>
      </c>
      <c r="E8" t="s">
        <v>64</v>
      </c>
      <c r="F8" t="str">
        <f t="shared" si="0"/>
        <v>Winter '19</v>
      </c>
      <c r="G8" t="s">
        <v>13</v>
      </c>
      <c r="H8" t="s">
        <v>42</v>
      </c>
      <c r="I8" t="s">
        <v>35</v>
      </c>
      <c r="J8" s="2">
        <v>5.1666666999999999E-2</v>
      </c>
      <c r="K8" s="2">
        <v>2.4039765000000001E-2</v>
      </c>
      <c r="L8" s="2">
        <v>2.7626901999999998E-2</v>
      </c>
    </row>
    <row r="9" spans="1:12">
      <c r="A9" t="s">
        <v>18</v>
      </c>
      <c r="B9" t="s">
        <v>63</v>
      </c>
      <c r="C9" t="s">
        <v>54</v>
      </c>
      <c r="D9" t="s">
        <v>36</v>
      </c>
      <c r="E9" t="s">
        <v>65</v>
      </c>
      <c r="F9" t="str">
        <f t="shared" si="0"/>
        <v>Summer '19</v>
      </c>
      <c r="G9" t="s">
        <v>13</v>
      </c>
      <c r="H9" t="s">
        <v>42</v>
      </c>
      <c r="I9" t="s">
        <v>35</v>
      </c>
      <c r="J9" s="2">
        <v>0.36475000000000002</v>
      </c>
      <c r="K9" s="2">
        <v>0.29196270000000002</v>
      </c>
      <c r="L9" s="2">
        <v>7.2787299999999999E-2</v>
      </c>
    </row>
    <row r="10" spans="1:12">
      <c r="A10" t="s">
        <v>18</v>
      </c>
      <c r="B10" t="s">
        <v>66</v>
      </c>
      <c r="C10" t="s">
        <v>54</v>
      </c>
      <c r="D10" t="s">
        <v>38</v>
      </c>
      <c r="E10" t="s">
        <v>64</v>
      </c>
      <c r="F10" t="str">
        <f t="shared" si="0"/>
        <v>Winter '19</v>
      </c>
      <c r="G10" t="s">
        <v>16</v>
      </c>
      <c r="H10" t="s">
        <v>42</v>
      </c>
      <c r="I10" t="s">
        <v>40</v>
      </c>
      <c r="J10" s="2">
        <v>0.04</v>
      </c>
      <c r="K10" s="2">
        <v>1.6028853999999999E-2</v>
      </c>
      <c r="L10" s="2">
        <v>2.3971145999999999E-2</v>
      </c>
    </row>
    <row r="11" spans="1:12">
      <c r="A11" t="s">
        <v>18</v>
      </c>
      <c r="B11" t="s">
        <v>66</v>
      </c>
      <c r="C11" t="s">
        <v>54</v>
      </c>
      <c r="D11" t="s">
        <v>38</v>
      </c>
      <c r="E11" t="s">
        <v>65</v>
      </c>
      <c r="F11" t="str">
        <f t="shared" si="0"/>
        <v>Summer '19</v>
      </c>
      <c r="G11" t="s">
        <v>16</v>
      </c>
      <c r="H11" t="s">
        <v>42</v>
      </c>
      <c r="I11" t="s">
        <v>40</v>
      </c>
      <c r="J11" s="2">
        <v>0.55225000000000002</v>
      </c>
      <c r="K11" s="2">
        <v>0.45498443700000002</v>
      </c>
      <c r="L11" s="2">
        <v>9.7265562999999999E-2</v>
      </c>
    </row>
    <row r="12" spans="1:12">
      <c r="A12" t="s">
        <v>18</v>
      </c>
      <c r="B12" t="s">
        <v>66</v>
      </c>
      <c r="C12" t="s">
        <v>54</v>
      </c>
      <c r="D12" t="s">
        <v>37</v>
      </c>
      <c r="E12" t="s">
        <v>64</v>
      </c>
      <c r="F12" t="str">
        <f t="shared" si="0"/>
        <v>Winter '19</v>
      </c>
      <c r="G12" t="s">
        <v>16</v>
      </c>
      <c r="H12" t="s">
        <v>42</v>
      </c>
      <c r="I12" t="s">
        <v>40</v>
      </c>
      <c r="J12" s="2">
        <v>0.08</v>
      </c>
      <c r="K12" s="2">
        <v>0</v>
      </c>
      <c r="L12" s="2">
        <v>0.08</v>
      </c>
    </row>
    <row r="13" spans="1:12">
      <c r="A13" t="s">
        <v>18</v>
      </c>
      <c r="B13" t="s">
        <v>66</v>
      </c>
      <c r="C13" t="s">
        <v>54</v>
      </c>
      <c r="D13" t="s">
        <v>37</v>
      </c>
      <c r="E13" t="s">
        <v>65</v>
      </c>
      <c r="F13" t="str">
        <f t="shared" si="0"/>
        <v>Summer '19</v>
      </c>
      <c r="G13" t="s">
        <v>16</v>
      </c>
      <c r="H13" t="s">
        <v>42</v>
      </c>
      <c r="I13" t="s">
        <v>40</v>
      </c>
      <c r="J13" s="2">
        <v>0.45683333300000001</v>
      </c>
      <c r="K13" s="2">
        <v>0.37726314399999999</v>
      </c>
      <c r="L13" s="2">
        <v>7.9570189E-2</v>
      </c>
    </row>
    <row r="14" spans="1:12">
      <c r="A14" t="s">
        <v>18</v>
      </c>
      <c r="B14" t="s">
        <v>66</v>
      </c>
      <c r="C14" t="s">
        <v>54</v>
      </c>
      <c r="D14" t="s">
        <v>36</v>
      </c>
      <c r="E14" t="s">
        <v>64</v>
      </c>
      <c r="F14" t="str">
        <f t="shared" si="0"/>
        <v>Winter '19</v>
      </c>
      <c r="G14" t="s">
        <v>16</v>
      </c>
      <c r="H14" t="s">
        <v>42</v>
      </c>
      <c r="I14" t="s">
        <v>40</v>
      </c>
      <c r="J14" s="2">
        <v>8.9499999999999996E-2</v>
      </c>
      <c r="K14" s="2">
        <v>4.1013264000000001E-2</v>
      </c>
      <c r="L14" s="2">
        <v>4.8486737000000002E-2</v>
      </c>
    </row>
    <row r="15" spans="1:12">
      <c r="A15" t="s">
        <v>18</v>
      </c>
      <c r="B15" t="s">
        <v>66</v>
      </c>
      <c r="C15" t="s">
        <v>54</v>
      </c>
      <c r="D15" t="s">
        <v>36</v>
      </c>
      <c r="E15" t="s">
        <v>65</v>
      </c>
      <c r="F15" t="str">
        <f t="shared" si="0"/>
        <v>Summer '19</v>
      </c>
      <c r="G15" t="s">
        <v>16</v>
      </c>
      <c r="H15" t="s">
        <v>42</v>
      </c>
      <c r="I15" t="s">
        <v>40</v>
      </c>
      <c r="J15" s="2">
        <v>0.36849999999999999</v>
      </c>
      <c r="K15" s="2">
        <v>0.29949143700000003</v>
      </c>
      <c r="L15" s="2">
        <v>6.9008562999999995E-2</v>
      </c>
    </row>
    <row r="16" spans="1:12">
      <c r="A16" t="s">
        <v>18</v>
      </c>
      <c r="B16" t="s">
        <v>67</v>
      </c>
      <c r="C16" t="s">
        <v>54</v>
      </c>
      <c r="D16" t="s">
        <v>38</v>
      </c>
      <c r="E16" t="s">
        <v>64</v>
      </c>
      <c r="F16" t="str">
        <f t="shared" si="0"/>
        <v>Winter '19</v>
      </c>
      <c r="G16" t="s">
        <v>15</v>
      </c>
      <c r="H16" t="s">
        <v>34</v>
      </c>
      <c r="I16" t="s">
        <v>35</v>
      </c>
      <c r="J16" s="2">
        <v>7.1999999999999995E-2</v>
      </c>
      <c r="K16" s="2">
        <v>4.3508081999999997E-2</v>
      </c>
      <c r="L16" s="2">
        <v>2.8491918000000001E-2</v>
      </c>
    </row>
    <row r="17" spans="1:12">
      <c r="A17" t="s">
        <v>18</v>
      </c>
      <c r="B17" t="s">
        <v>67</v>
      </c>
      <c r="C17" t="s">
        <v>54</v>
      </c>
      <c r="D17" t="s">
        <v>38</v>
      </c>
      <c r="E17" t="s">
        <v>65</v>
      </c>
      <c r="F17" t="str">
        <f t="shared" si="0"/>
        <v>Summer '19</v>
      </c>
      <c r="G17" t="s">
        <v>15</v>
      </c>
      <c r="H17" t="s">
        <v>34</v>
      </c>
      <c r="I17" t="s">
        <v>35</v>
      </c>
      <c r="J17" s="2">
        <v>0.33750000000000002</v>
      </c>
      <c r="K17" s="2">
        <v>0.27165957000000002</v>
      </c>
      <c r="L17" s="2">
        <v>6.5840431000000005E-2</v>
      </c>
    </row>
    <row r="18" spans="1:12">
      <c r="A18" t="s">
        <v>18</v>
      </c>
      <c r="B18" t="s">
        <v>67</v>
      </c>
      <c r="C18" t="s">
        <v>54</v>
      </c>
      <c r="D18" t="s">
        <v>37</v>
      </c>
      <c r="E18" t="s">
        <v>64</v>
      </c>
      <c r="F18" t="str">
        <f t="shared" si="0"/>
        <v>Winter '19</v>
      </c>
      <c r="G18" t="s">
        <v>15</v>
      </c>
      <c r="H18" t="s">
        <v>34</v>
      </c>
      <c r="I18" t="s">
        <v>35</v>
      </c>
      <c r="J18" s="2">
        <v>9.5000000000000001E-2</v>
      </c>
      <c r="K18" s="2">
        <v>6.6846585E-2</v>
      </c>
      <c r="L18" s="2">
        <v>2.8153415000000001E-2</v>
      </c>
    </row>
    <row r="19" spans="1:12">
      <c r="A19" t="s">
        <v>18</v>
      </c>
      <c r="B19" t="s">
        <v>67</v>
      </c>
      <c r="C19" t="s">
        <v>54</v>
      </c>
      <c r="D19" t="s">
        <v>37</v>
      </c>
      <c r="E19" t="s">
        <v>65</v>
      </c>
      <c r="F19" t="str">
        <f t="shared" si="0"/>
        <v>Summer '19</v>
      </c>
      <c r="G19" t="s">
        <v>15</v>
      </c>
      <c r="H19" t="s">
        <v>34</v>
      </c>
      <c r="I19" t="s">
        <v>35</v>
      </c>
      <c r="J19" s="2">
        <v>0.72183333299999997</v>
      </c>
      <c r="K19" s="2">
        <v>0.62905208099999999</v>
      </c>
      <c r="L19" s="2">
        <v>9.2781251999999995E-2</v>
      </c>
    </row>
    <row r="20" spans="1:12">
      <c r="A20" t="s">
        <v>18</v>
      </c>
      <c r="B20" t="s">
        <v>67</v>
      </c>
      <c r="C20" t="s">
        <v>54</v>
      </c>
      <c r="D20" t="s">
        <v>36</v>
      </c>
      <c r="E20" t="s">
        <v>64</v>
      </c>
      <c r="F20" t="str">
        <f t="shared" si="0"/>
        <v>Winter '19</v>
      </c>
      <c r="G20" t="s">
        <v>15</v>
      </c>
      <c r="H20" t="s">
        <v>34</v>
      </c>
      <c r="I20" t="s">
        <v>35</v>
      </c>
      <c r="J20" s="2">
        <v>0.05</v>
      </c>
      <c r="K20" s="2">
        <v>3.5348454000000001E-2</v>
      </c>
      <c r="L20" s="2">
        <v>1.5423391E-2</v>
      </c>
    </row>
    <row r="21" spans="1:12">
      <c r="A21" t="s">
        <v>18</v>
      </c>
      <c r="B21" t="s">
        <v>67</v>
      </c>
      <c r="C21" t="s">
        <v>54</v>
      </c>
      <c r="D21" t="s">
        <v>36</v>
      </c>
      <c r="E21" t="s">
        <v>65</v>
      </c>
      <c r="F21" t="str">
        <f t="shared" si="0"/>
        <v>Summer '19</v>
      </c>
      <c r="G21" t="s">
        <v>15</v>
      </c>
      <c r="H21" t="s">
        <v>34</v>
      </c>
      <c r="I21" t="s">
        <v>35</v>
      </c>
      <c r="J21" s="2">
        <v>0.47749999999999998</v>
      </c>
      <c r="K21" s="2">
        <v>0.403952859</v>
      </c>
      <c r="L21" s="2">
        <v>7.3547141999999996E-2</v>
      </c>
    </row>
    <row r="22" spans="1:12">
      <c r="A22" t="s">
        <v>18</v>
      </c>
      <c r="B22" t="s">
        <v>68</v>
      </c>
      <c r="C22" t="s">
        <v>55</v>
      </c>
      <c r="D22" t="s">
        <v>38</v>
      </c>
      <c r="E22" t="s">
        <v>64</v>
      </c>
      <c r="F22" t="str">
        <f t="shared" si="0"/>
        <v>Winter '19</v>
      </c>
      <c r="G22" t="s">
        <v>17</v>
      </c>
      <c r="H22" t="s">
        <v>34</v>
      </c>
      <c r="I22" t="s">
        <v>40</v>
      </c>
      <c r="J22" s="2">
        <v>5.8333333000000001E-2</v>
      </c>
      <c r="K22" s="2">
        <v>2.6663803999999999E-2</v>
      </c>
      <c r="L22" s="2">
        <v>3.1669529000000002E-2</v>
      </c>
    </row>
    <row r="23" spans="1:12">
      <c r="A23" t="s">
        <v>18</v>
      </c>
      <c r="B23" t="s">
        <v>68</v>
      </c>
      <c r="C23" t="s">
        <v>55</v>
      </c>
      <c r="D23" t="s">
        <v>38</v>
      </c>
      <c r="E23" t="s">
        <v>65</v>
      </c>
      <c r="F23" t="str">
        <f t="shared" si="0"/>
        <v>Summer '19</v>
      </c>
      <c r="G23" t="s">
        <v>17</v>
      </c>
      <c r="H23" t="s">
        <v>34</v>
      </c>
      <c r="I23" t="s">
        <v>40</v>
      </c>
      <c r="J23" s="2">
        <v>0.21883333299999999</v>
      </c>
      <c r="K23" s="2">
        <v>0.177430845</v>
      </c>
      <c r="L23" s="2">
        <v>4.1402489000000001E-2</v>
      </c>
    </row>
    <row r="24" spans="1:12">
      <c r="A24" t="s">
        <v>18</v>
      </c>
      <c r="B24" t="s">
        <v>68</v>
      </c>
      <c r="C24" t="s">
        <v>55</v>
      </c>
      <c r="D24" t="s">
        <v>37</v>
      </c>
      <c r="E24" t="s">
        <v>64</v>
      </c>
      <c r="F24" t="str">
        <f t="shared" si="0"/>
        <v>Winter '19</v>
      </c>
      <c r="G24" t="s">
        <v>17</v>
      </c>
      <c r="H24" t="s">
        <v>34</v>
      </c>
      <c r="I24" t="s">
        <v>40</v>
      </c>
      <c r="J24" s="2">
        <v>0.122</v>
      </c>
      <c r="K24" s="2">
        <v>6.5948841999999994E-2</v>
      </c>
      <c r="L24" s="2">
        <v>5.6051157999999997E-2</v>
      </c>
    </row>
    <row r="25" spans="1:12">
      <c r="A25" t="s">
        <v>18</v>
      </c>
      <c r="B25" t="s">
        <v>68</v>
      </c>
      <c r="C25" t="s">
        <v>55</v>
      </c>
      <c r="D25" t="s">
        <v>37</v>
      </c>
      <c r="E25" t="s">
        <v>65</v>
      </c>
      <c r="F25" t="str">
        <f t="shared" si="0"/>
        <v>Summer '19</v>
      </c>
      <c r="G25" t="s">
        <v>17</v>
      </c>
      <c r="H25" t="s">
        <v>34</v>
      </c>
      <c r="I25" t="s">
        <v>40</v>
      </c>
      <c r="J25" s="2">
        <v>0.28083333300000002</v>
      </c>
      <c r="K25" s="2">
        <v>0.23959407599999999</v>
      </c>
      <c r="L25" s="2">
        <v>4.1239257000000001E-2</v>
      </c>
    </row>
    <row r="26" spans="1:12">
      <c r="A26" t="s">
        <v>18</v>
      </c>
      <c r="B26" t="s">
        <v>68</v>
      </c>
      <c r="C26" t="s">
        <v>55</v>
      </c>
      <c r="D26" t="s">
        <v>36</v>
      </c>
      <c r="E26" t="s">
        <v>64</v>
      </c>
      <c r="F26" t="str">
        <f t="shared" si="0"/>
        <v>Winter '19</v>
      </c>
      <c r="G26" t="s">
        <v>17</v>
      </c>
      <c r="H26" t="s">
        <v>34</v>
      </c>
      <c r="I26" t="s">
        <v>40</v>
      </c>
      <c r="J26" s="2">
        <v>6.3333333000000006E-2</v>
      </c>
      <c r="K26" s="2">
        <v>3.9264225999999999E-2</v>
      </c>
      <c r="L26" s="2">
        <v>2.4069106999999999E-2</v>
      </c>
    </row>
    <row r="27" spans="1:12">
      <c r="A27" t="s">
        <v>18</v>
      </c>
      <c r="B27" t="s">
        <v>68</v>
      </c>
      <c r="C27" t="s">
        <v>55</v>
      </c>
      <c r="D27" t="s">
        <v>36</v>
      </c>
      <c r="E27" t="s">
        <v>65</v>
      </c>
      <c r="F27" t="str">
        <f t="shared" si="0"/>
        <v>Summer '19</v>
      </c>
      <c r="G27" t="s">
        <v>17</v>
      </c>
      <c r="H27" t="s">
        <v>34</v>
      </c>
      <c r="I27" t="s">
        <v>40</v>
      </c>
      <c r="J27" s="2">
        <v>0.50949999999999995</v>
      </c>
      <c r="K27" s="2">
        <v>0.442825091</v>
      </c>
      <c r="L27" s="2">
        <v>6.6674909000000004E-2</v>
      </c>
    </row>
    <row r="28" spans="1:12">
      <c r="A28" t="s">
        <v>18</v>
      </c>
      <c r="B28" t="s">
        <v>69</v>
      </c>
      <c r="C28" t="s">
        <v>55</v>
      </c>
      <c r="D28" t="s">
        <v>38</v>
      </c>
      <c r="E28" t="s">
        <v>64</v>
      </c>
      <c r="F28" t="str">
        <f t="shared" si="0"/>
        <v>Winter '19</v>
      </c>
      <c r="G28" t="s">
        <v>16</v>
      </c>
      <c r="H28" t="s">
        <v>42</v>
      </c>
      <c r="I28" t="s">
        <v>40</v>
      </c>
      <c r="J28" s="2" t="s">
        <v>14</v>
      </c>
      <c r="K28" s="2" t="s">
        <v>14</v>
      </c>
      <c r="L28" s="2" t="s">
        <v>14</v>
      </c>
    </row>
    <row r="29" spans="1:12">
      <c r="A29" t="s">
        <v>18</v>
      </c>
      <c r="B29" t="s">
        <v>69</v>
      </c>
      <c r="C29" t="s">
        <v>55</v>
      </c>
      <c r="D29" t="s">
        <v>38</v>
      </c>
      <c r="E29" t="s">
        <v>65</v>
      </c>
      <c r="F29" t="str">
        <f t="shared" si="0"/>
        <v>Summer '19</v>
      </c>
      <c r="G29" t="s">
        <v>16</v>
      </c>
      <c r="H29" t="s">
        <v>42</v>
      </c>
      <c r="I29" t="s">
        <v>40</v>
      </c>
      <c r="J29" s="2">
        <v>0.24683333299999999</v>
      </c>
      <c r="K29" s="2">
        <v>0.19513717799999999</v>
      </c>
      <c r="L29" s="2">
        <v>5.1696155000000001E-2</v>
      </c>
    </row>
    <row r="30" spans="1:12">
      <c r="A30" t="s">
        <v>18</v>
      </c>
      <c r="B30" t="s">
        <v>69</v>
      </c>
      <c r="C30" t="s">
        <v>55</v>
      </c>
      <c r="D30" t="s">
        <v>37</v>
      </c>
      <c r="E30" t="s">
        <v>64</v>
      </c>
      <c r="F30" t="str">
        <f t="shared" si="0"/>
        <v>Winter '19</v>
      </c>
      <c r="G30" t="s">
        <v>16</v>
      </c>
      <c r="H30" t="s">
        <v>42</v>
      </c>
      <c r="I30" t="s">
        <v>40</v>
      </c>
      <c r="J30" s="2">
        <v>6.7000000000000004E-2</v>
      </c>
      <c r="K30" s="2">
        <v>4.0840889999999998E-2</v>
      </c>
      <c r="L30" s="2">
        <v>2.6159109999999999E-2</v>
      </c>
    </row>
    <row r="31" spans="1:12">
      <c r="A31" t="s">
        <v>18</v>
      </c>
      <c r="B31" t="s">
        <v>69</v>
      </c>
      <c r="C31" t="s">
        <v>55</v>
      </c>
      <c r="D31" t="s">
        <v>37</v>
      </c>
      <c r="E31" t="s">
        <v>65</v>
      </c>
      <c r="F31" t="str">
        <f t="shared" si="0"/>
        <v>Summer '19</v>
      </c>
      <c r="G31" t="s">
        <v>16</v>
      </c>
      <c r="H31" t="s">
        <v>42</v>
      </c>
      <c r="I31" t="s">
        <v>40</v>
      </c>
      <c r="J31" s="2">
        <v>0.168833333</v>
      </c>
      <c r="K31" s="2">
        <v>0.12659044699999999</v>
      </c>
      <c r="L31" s="2">
        <v>4.2242886E-2</v>
      </c>
    </row>
    <row r="32" spans="1:12">
      <c r="A32" t="s">
        <v>18</v>
      </c>
      <c r="B32" t="s">
        <v>69</v>
      </c>
      <c r="C32" t="s">
        <v>55</v>
      </c>
      <c r="D32" t="s">
        <v>36</v>
      </c>
      <c r="E32" t="s">
        <v>64</v>
      </c>
      <c r="F32" t="str">
        <f t="shared" si="0"/>
        <v>Winter '19</v>
      </c>
      <c r="G32" t="s">
        <v>16</v>
      </c>
      <c r="H32" t="s">
        <v>42</v>
      </c>
      <c r="I32" t="s">
        <v>40</v>
      </c>
      <c r="J32" s="2">
        <v>3.4000000000000002E-2</v>
      </c>
      <c r="K32" s="2">
        <v>9.4488509999999994E-3</v>
      </c>
      <c r="L32" s="2">
        <v>2.4551149000000001E-2</v>
      </c>
    </row>
    <row r="33" spans="1:12">
      <c r="A33" t="s">
        <v>18</v>
      </c>
      <c r="B33" t="s">
        <v>69</v>
      </c>
      <c r="C33" t="s">
        <v>55</v>
      </c>
      <c r="D33" t="s">
        <v>36</v>
      </c>
      <c r="E33" t="s">
        <v>65</v>
      </c>
      <c r="F33" t="str">
        <f t="shared" si="0"/>
        <v>Summer '19</v>
      </c>
      <c r="G33" t="s">
        <v>16</v>
      </c>
      <c r="H33" t="s">
        <v>42</v>
      </c>
      <c r="I33" t="s">
        <v>40</v>
      </c>
      <c r="J33" s="2">
        <v>0.196833333</v>
      </c>
      <c r="K33" s="2">
        <v>0.15426233</v>
      </c>
      <c r="L33" s="2">
        <v>4.2571004000000003E-2</v>
      </c>
    </row>
    <row r="34" spans="1:12">
      <c r="A34" t="s">
        <v>18</v>
      </c>
      <c r="B34" t="s">
        <v>70</v>
      </c>
      <c r="C34" t="s">
        <v>55</v>
      </c>
      <c r="D34" t="s">
        <v>38</v>
      </c>
      <c r="E34" t="s">
        <v>64</v>
      </c>
      <c r="F34" t="str">
        <f t="shared" si="0"/>
        <v>Winter '19</v>
      </c>
      <c r="G34" t="s">
        <v>13</v>
      </c>
      <c r="H34" t="s">
        <v>42</v>
      </c>
      <c r="I34" t="s">
        <v>35</v>
      </c>
      <c r="J34" s="2" t="s">
        <v>14</v>
      </c>
      <c r="K34" s="2" t="s">
        <v>14</v>
      </c>
      <c r="L34" s="2" t="s">
        <v>14</v>
      </c>
    </row>
    <row r="35" spans="1:12">
      <c r="A35" t="s">
        <v>18</v>
      </c>
      <c r="B35" t="s">
        <v>70</v>
      </c>
      <c r="C35" t="s">
        <v>55</v>
      </c>
      <c r="D35" t="s">
        <v>38</v>
      </c>
      <c r="E35" t="s">
        <v>65</v>
      </c>
      <c r="F35" t="str">
        <f t="shared" si="0"/>
        <v>Summer '19</v>
      </c>
      <c r="G35" t="s">
        <v>13</v>
      </c>
      <c r="H35" t="s">
        <v>42</v>
      </c>
      <c r="I35" t="s">
        <v>35</v>
      </c>
      <c r="J35" s="2">
        <v>0.31516666700000001</v>
      </c>
      <c r="K35" s="2">
        <v>0.241106195</v>
      </c>
      <c r="L35" s="2">
        <v>7.4060472000000002E-2</v>
      </c>
    </row>
    <row r="36" spans="1:12">
      <c r="A36" t="s">
        <v>18</v>
      </c>
      <c r="B36" t="s">
        <v>70</v>
      </c>
      <c r="C36" t="s">
        <v>55</v>
      </c>
      <c r="D36" t="s">
        <v>37</v>
      </c>
      <c r="E36" t="s">
        <v>64</v>
      </c>
      <c r="F36" t="str">
        <f t="shared" si="0"/>
        <v>Winter '19</v>
      </c>
      <c r="G36" t="s">
        <v>13</v>
      </c>
      <c r="H36" t="s">
        <v>42</v>
      </c>
      <c r="I36" t="s">
        <v>35</v>
      </c>
      <c r="J36" s="2">
        <v>2.9000000000000001E-2</v>
      </c>
      <c r="K36" s="2">
        <v>0</v>
      </c>
      <c r="L36" s="2">
        <v>2.9000000000000001E-2</v>
      </c>
    </row>
    <row r="37" spans="1:12">
      <c r="A37" t="s">
        <v>18</v>
      </c>
      <c r="B37" t="s">
        <v>70</v>
      </c>
      <c r="C37" t="s">
        <v>55</v>
      </c>
      <c r="D37" t="s">
        <v>37</v>
      </c>
      <c r="E37" t="s">
        <v>65</v>
      </c>
      <c r="F37" t="str">
        <f t="shared" si="0"/>
        <v>Summer '19</v>
      </c>
      <c r="G37" t="s">
        <v>13</v>
      </c>
      <c r="H37" t="s">
        <v>42</v>
      </c>
      <c r="I37" t="s">
        <v>35</v>
      </c>
      <c r="J37" s="2">
        <v>0.29083333300000003</v>
      </c>
      <c r="K37" s="2">
        <v>0.23386686400000001</v>
      </c>
      <c r="L37" s="2">
        <v>5.6966468999999999E-2</v>
      </c>
    </row>
    <row r="38" spans="1:12">
      <c r="A38" t="s">
        <v>18</v>
      </c>
      <c r="B38" t="s">
        <v>70</v>
      </c>
      <c r="C38" t="s">
        <v>55</v>
      </c>
      <c r="D38" t="s">
        <v>36</v>
      </c>
      <c r="E38" t="s">
        <v>64</v>
      </c>
      <c r="F38" t="str">
        <f t="shared" si="0"/>
        <v>Winter '19</v>
      </c>
      <c r="G38" t="s">
        <v>13</v>
      </c>
      <c r="H38" t="s">
        <v>42</v>
      </c>
      <c r="I38" t="s">
        <v>35</v>
      </c>
      <c r="J38" s="2">
        <v>8.4000000000000005E-2</v>
      </c>
      <c r="K38" s="2">
        <v>2.4673014E-2</v>
      </c>
      <c r="L38" s="2">
        <v>5.9326985999999998E-2</v>
      </c>
    </row>
    <row r="39" spans="1:12">
      <c r="A39" t="s">
        <v>18</v>
      </c>
      <c r="B39" t="s">
        <v>70</v>
      </c>
      <c r="C39" t="s">
        <v>55</v>
      </c>
      <c r="D39" t="s">
        <v>36</v>
      </c>
      <c r="E39" t="s">
        <v>65</v>
      </c>
      <c r="F39" t="str">
        <f t="shared" si="0"/>
        <v>Summer '19</v>
      </c>
      <c r="G39" t="s">
        <v>13</v>
      </c>
      <c r="H39" t="s">
        <v>42</v>
      </c>
      <c r="I39" t="s">
        <v>35</v>
      </c>
      <c r="J39" s="2">
        <v>0.35683333299999997</v>
      </c>
      <c r="K39" s="2">
        <v>0.28244472100000001</v>
      </c>
      <c r="L39" s="2">
        <v>7.4388613000000006E-2</v>
      </c>
    </row>
    <row r="40" spans="1:12">
      <c r="A40" t="s">
        <v>18</v>
      </c>
      <c r="B40" t="s">
        <v>71</v>
      </c>
      <c r="C40" t="s">
        <v>55</v>
      </c>
      <c r="D40" t="s">
        <v>38</v>
      </c>
      <c r="E40" t="s">
        <v>64</v>
      </c>
      <c r="F40" t="str">
        <f t="shared" si="0"/>
        <v>Winter '19</v>
      </c>
      <c r="G40" t="s">
        <v>15</v>
      </c>
      <c r="H40" t="s">
        <v>34</v>
      </c>
      <c r="I40" t="s">
        <v>35</v>
      </c>
      <c r="J40" s="2">
        <v>0.03</v>
      </c>
      <c r="K40" s="2">
        <v>1.0432518999999999E-2</v>
      </c>
      <c r="L40" s="2">
        <v>1.9567481000000001E-2</v>
      </c>
    </row>
    <row r="41" spans="1:12">
      <c r="A41" t="s">
        <v>18</v>
      </c>
      <c r="B41" t="s">
        <v>71</v>
      </c>
      <c r="C41" t="s">
        <v>55</v>
      </c>
      <c r="D41" t="s">
        <v>38</v>
      </c>
      <c r="E41" t="s">
        <v>65</v>
      </c>
      <c r="F41" t="str">
        <f t="shared" si="0"/>
        <v>Summer '19</v>
      </c>
      <c r="G41" t="s">
        <v>15</v>
      </c>
      <c r="H41" t="s">
        <v>34</v>
      </c>
      <c r="I41" t="s">
        <v>35</v>
      </c>
      <c r="J41" s="2">
        <v>4.9357142999999999E-2</v>
      </c>
      <c r="K41" s="2">
        <v>3.1444998000000002E-2</v>
      </c>
      <c r="L41" s="2">
        <v>1.7912145000000001E-2</v>
      </c>
    </row>
    <row r="42" spans="1:12">
      <c r="A42" t="s">
        <v>18</v>
      </c>
      <c r="B42" t="s">
        <v>71</v>
      </c>
      <c r="C42" t="s">
        <v>55</v>
      </c>
      <c r="D42" t="s">
        <v>37</v>
      </c>
      <c r="E42" t="s">
        <v>64</v>
      </c>
      <c r="F42" t="str">
        <f t="shared" si="0"/>
        <v>Winter '19</v>
      </c>
      <c r="G42" t="s">
        <v>15</v>
      </c>
      <c r="H42" t="s">
        <v>34</v>
      </c>
      <c r="I42" t="s">
        <v>35</v>
      </c>
      <c r="J42" s="2">
        <v>2.3E-2</v>
      </c>
      <c r="K42" s="2">
        <v>5.2802830000000002E-3</v>
      </c>
      <c r="L42" s="2">
        <v>1.7719716999999999E-2</v>
      </c>
    </row>
    <row r="43" spans="1:12">
      <c r="A43" t="s">
        <v>18</v>
      </c>
      <c r="B43" t="s">
        <v>71</v>
      </c>
      <c r="C43" t="s">
        <v>55</v>
      </c>
      <c r="D43" t="s">
        <v>37</v>
      </c>
      <c r="E43" t="s">
        <v>65</v>
      </c>
      <c r="F43" t="str">
        <f t="shared" si="0"/>
        <v>Summer '19</v>
      </c>
      <c r="G43" t="s">
        <v>15</v>
      </c>
      <c r="H43" t="s">
        <v>34</v>
      </c>
      <c r="I43" t="s">
        <v>35</v>
      </c>
      <c r="J43" s="2">
        <v>0.47075</v>
      </c>
      <c r="K43" s="2">
        <v>0.38208159000000003</v>
      </c>
      <c r="L43" s="2">
        <v>8.8668410000000003E-2</v>
      </c>
    </row>
    <row r="44" spans="1:12">
      <c r="A44" t="s">
        <v>18</v>
      </c>
      <c r="B44" t="s">
        <v>71</v>
      </c>
      <c r="C44" t="s">
        <v>55</v>
      </c>
      <c r="D44" t="s">
        <v>36</v>
      </c>
      <c r="E44" t="s">
        <v>64</v>
      </c>
      <c r="F44" t="str">
        <f t="shared" si="0"/>
        <v>Winter '19</v>
      </c>
      <c r="G44" t="s">
        <v>15</v>
      </c>
      <c r="H44" t="s">
        <v>34</v>
      </c>
      <c r="I44" t="s">
        <v>35</v>
      </c>
      <c r="J44" s="2">
        <v>7.4999999999999997E-2</v>
      </c>
      <c r="K44" s="2">
        <v>3.8805064E-2</v>
      </c>
      <c r="L44" s="2">
        <v>3.6194935999999997E-2</v>
      </c>
    </row>
    <row r="45" spans="1:12">
      <c r="A45" t="s">
        <v>18</v>
      </c>
      <c r="B45" t="s">
        <v>71</v>
      </c>
      <c r="C45" t="s">
        <v>55</v>
      </c>
      <c r="D45" t="s">
        <v>36</v>
      </c>
      <c r="E45" t="s">
        <v>65</v>
      </c>
      <c r="F45" t="str">
        <f t="shared" si="0"/>
        <v>Summer '19</v>
      </c>
      <c r="G45" t="s">
        <v>15</v>
      </c>
      <c r="H45" t="s">
        <v>34</v>
      </c>
      <c r="I45" t="s">
        <v>35</v>
      </c>
      <c r="J45" s="2">
        <v>0.23774999999999999</v>
      </c>
      <c r="K45" s="2">
        <v>0.19215064600000001</v>
      </c>
      <c r="L45" s="2">
        <v>4.5599354000000002E-2</v>
      </c>
    </row>
    <row r="46" spans="1:12">
      <c r="A46" t="s">
        <v>18</v>
      </c>
      <c r="B46" t="s">
        <v>72</v>
      </c>
      <c r="C46" t="s">
        <v>56</v>
      </c>
      <c r="D46" t="s">
        <v>38</v>
      </c>
      <c r="E46" t="s">
        <v>64</v>
      </c>
      <c r="F46" t="str">
        <f t="shared" si="0"/>
        <v>Winter '19</v>
      </c>
      <c r="G46" t="s">
        <v>13</v>
      </c>
      <c r="H46" t="s">
        <v>42</v>
      </c>
      <c r="I46" t="s">
        <v>35</v>
      </c>
      <c r="J46" s="2">
        <v>0.104333333</v>
      </c>
      <c r="K46" s="2">
        <v>6.0738661999999999E-2</v>
      </c>
      <c r="L46" s="2">
        <v>4.3594671000000002E-2</v>
      </c>
    </row>
    <row r="47" spans="1:12">
      <c r="A47" t="s">
        <v>18</v>
      </c>
      <c r="B47" t="s">
        <v>72</v>
      </c>
      <c r="C47" t="s">
        <v>56</v>
      </c>
      <c r="D47" t="s">
        <v>38</v>
      </c>
      <c r="E47" t="s">
        <v>65</v>
      </c>
      <c r="F47" t="str">
        <f t="shared" si="0"/>
        <v>Summer '19</v>
      </c>
      <c r="G47" t="s">
        <v>13</v>
      </c>
      <c r="H47" t="s">
        <v>42</v>
      </c>
      <c r="I47" t="s">
        <v>35</v>
      </c>
      <c r="J47" s="2">
        <v>0.37730000000000002</v>
      </c>
      <c r="K47" s="2">
        <v>0.30506649600000002</v>
      </c>
      <c r="L47" s="2">
        <v>7.2233504000000004E-2</v>
      </c>
    </row>
    <row r="48" spans="1:12">
      <c r="A48" t="s">
        <v>18</v>
      </c>
      <c r="B48" t="s">
        <v>72</v>
      </c>
      <c r="C48" t="s">
        <v>56</v>
      </c>
      <c r="D48" t="s">
        <v>37</v>
      </c>
      <c r="E48" t="s">
        <v>64</v>
      </c>
      <c r="F48" t="str">
        <f t="shared" si="0"/>
        <v>Winter '19</v>
      </c>
      <c r="G48" t="s">
        <v>13</v>
      </c>
      <c r="H48" t="s">
        <v>42</v>
      </c>
      <c r="I48" t="s">
        <v>35</v>
      </c>
      <c r="J48" s="2">
        <v>4.2333333000000001E-2</v>
      </c>
      <c r="K48" s="2">
        <v>1.5841327999999998E-2</v>
      </c>
      <c r="L48" s="2">
        <v>2.6492004999999999E-2</v>
      </c>
    </row>
    <row r="49" spans="1:12">
      <c r="A49" t="s">
        <v>18</v>
      </c>
      <c r="B49" t="s">
        <v>72</v>
      </c>
      <c r="C49" t="s">
        <v>56</v>
      </c>
      <c r="D49" t="s">
        <v>37</v>
      </c>
      <c r="E49" t="s">
        <v>65</v>
      </c>
      <c r="F49" t="str">
        <f t="shared" si="0"/>
        <v>Summer '19</v>
      </c>
      <c r="G49" t="s">
        <v>13</v>
      </c>
      <c r="H49" t="s">
        <v>42</v>
      </c>
      <c r="I49" t="s">
        <v>35</v>
      </c>
      <c r="J49" s="2">
        <v>0.24983333299999999</v>
      </c>
      <c r="K49" s="2">
        <v>0.206031082</v>
      </c>
      <c r="L49" s="2">
        <v>4.3802251E-2</v>
      </c>
    </row>
    <row r="50" spans="1:12">
      <c r="A50" t="s">
        <v>18</v>
      </c>
      <c r="B50" t="s">
        <v>72</v>
      </c>
      <c r="C50" t="s">
        <v>56</v>
      </c>
      <c r="D50" t="s">
        <v>36</v>
      </c>
      <c r="E50" t="s">
        <v>64</v>
      </c>
      <c r="F50" t="str">
        <f t="shared" si="0"/>
        <v>Winter '19</v>
      </c>
      <c r="G50" t="s">
        <v>13</v>
      </c>
      <c r="H50" t="s">
        <v>42</v>
      </c>
      <c r="I50" t="s">
        <v>35</v>
      </c>
      <c r="J50" s="2">
        <v>2.5250000000000002E-2</v>
      </c>
      <c r="K50" s="2">
        <v>4.8793150000000004E-3</v>
      </c>
      <c r="L50" s="2">
        <v>2.0370685999999999E-2</v>
      </c>
    </row>
    <row r="51" spans="1:12">
      <c r="A51" t="s">
        <v>18</v>
      </c>
      <c r="B51" t="s">
        <v>72</v>
      </c>
      <c r="C51" t="s">
        <v>56</v>
      </c>
      <c r="D51" t="s">
        <v>36</v>
      </c>
      <c r="E51" t="s">
        <v>65</v>
      </c>
      <c r="F51" t="str">
        <f t="shared" si="0"/>
        <v>Summer '19</v>
      </c>
      <c r="G51" t="s">
        <v>13</v>
      </c>
      <c r="H51" t="s">
        <v>42</v>
      </c>
      <c r="I51" t="s">
        <v>35</v>
      </c>
      <c r="J51" s="2">
        <v>0.36683333299999998</v>
      </c>
      <c r="K51" s="2">
        <v>0.29453021499999998</v>
      </c>
      <c r="L51" s="2">
        <v>7.2303118999999999E-2</v>
      </c>
    </row>
    <row r="52" spans="1:12">
      <c r="A52" t="s">
        <v>18</v>
      </c>
      <c r="B52" t="s">
        <v>73</v>
      </c>
      <c r="C52" t="s">
        <v>56</v>
      </c>
      <c r="D52" t="s">
        <v>38</v>
      </c>
      <c r="E52" t="s">
        <v>64</v>
      </c>
      <c r="F52" t="str">
        <f t="shared" si="0"/>
        <v>Winter '19</v>
      </c>
      <c r="G52" t="s">
        <v>15</v>
      </c>
      <c r="H52" t="s">
        <v>34</v>
      </c>
      <c r="I52" t="s">
        <v>35</v>
      </c>
      <c r="J52" s="2">
        <v>2.8500000000000001E-2</v>
      </c>
      <c r="K52" s="2">
        <v>1.31985E-3</v>
      </c>
      <c r="L52" s="2">
        <v>2.7180151E-2</v>
      </c>
    </row>
    <row r="53" spans="1:12">
      <c r="A53" t="s">
        <v>18</v>
      </c>
      <c r="B53" t="s">
        <v>73</v>
      </c>
      <c r="C53" t="s">
        <v>56</v>
      </c>
      <c r="D53" t="s">
        <v>38</v>
      </c>
      <c r="E53" t="s">
        <v>65</v>
      </c>
      <c r="F53" t="str">
        <f t="shared" si="0"/>
        <v>Summer '19</v>
      </c>
      <c r="G53" t="s">
        <v>15</v>
      </c>
      <c r="H53" t="s">
        <v>34</v>
      </c>
      <c r="I53" t="s">
        <v>35</v>
      </c>
      <c r="J53" s="2">
        <v>0.46550000000000002</v>
      </c>
      <c r="K53" s="2">
        <v>0.39376499599999998</v>
      </c>
      <c r="L53" s="2">
        <v>7.1735005000000004E-2</v>
      </c>
    </row>
    <row r="54" spans="1:12">
      <c r="A54" t="s">
        <v>18</v>
      </c>
      <c r="B54" t="s">
        <v>73</v>
      </c>
      <c r="C54" t="s">
        <v>56</v>
      </c>
      <c r="D54" t="s">
        <v>37</v>
      </c>
      <c r="E54" t="s">
        <v>64</v>
      </c>
      <c r="F54" t="str">
        <f t="shared" si="0"/>
        <v>Winter '19</v>
      </c>
      <c r="G54" t="s">
        <v>15</v>
      </c>
      <c r="H54" t="s">
        <v>34</v>
      </c>
      <c r="I54" t="s">
        <v>35</v>
      </c>
      <c r="J54" s="2">
        <v>9.9666667E-2</v>
      </c>
      <c r="K54" s="2">
        <v>6.6139539999999997E-2</v>
      </c>
      <c r="L54" s="2">
        <v>3.3527125999999997E-2</v>
      </c>
    </row>
    <row r="55" spans="1:12">
      <c r="A55" t="s">
        <v>18</v>
      </c>
      <c r="B55" t="s">
        <v>73</v>
      </c>
      <c r="C55" t="s">
        <v>56</v>
      </c>
      <c r="D55" t="s">
        <v>37</v>
      </c>
      <c r="E55" t="s">
        <v>65</v>
      </c>
      <c r="F55" t="str">
        <f t="shared" si="0"/>
        <v>Summer '19</v>
      </c>
      <c r="G55" t="s">
        <v>15</v>
      </c>
      <c r="H55" t="s">
        <v>34</v>
      </c>
      <c r="I55" t="s">
        <v>35</v>
      </c>
      <c r="J55" s="2">
        <v>0.54900000000000004</v>
      </c>
      <c r="K55" s="2">
        <v>0.47582445400000001</v>
      </c>
      <c r="L55" s="2">
        <v>7.3175545999999994E-2</v>
      </c>
    </row>
    <row r="56" spans="1:12">
      <c r="A56" t="s">
        <v>18</v>
      </c>
      <c r="B56" t="s">
        <v>73</v>
      </c>
      <c r="C56" t="s">
        <v>56</v>
      </c>
      <c r="D56" t="s">
        <v>36</v>
      </c>
      <c r="E56" t="s">
        <v>64</v>
      </c>
      <c r="F56" t="str">
        <f t="shared" si="0"/>
        <v>Winter '19</v>
      </c>
      <c r="G56" t="s">
        <v>15</v>
      </c>
      <c r="H56" t="s">
        <v>34</v>
      </c>
      <c r="I56" t="s">
        <v>35</v>
      </c>
      <c r="J56" s="2">
        <v>4.1000000000000002E-2</v>
      </c>
      <c r="K56" s="2">
        <v>1.0149689E-2</v>
      </c>
      <c r="L56" s="2">
        <v>3.0850310999999998E-2</v>
      </c>
    </row>
    <row r="57" spans="1:12">
      <c r="A57" t="s">
        <v>18</v>
      </c>
      <c r="B57" t="s">
        <v>73</v>
      </c>
      <c r="C57" t="s">
        <v>56</v>
      </c>
      <c r="D57" t="s">
        <v>36</v>
      </c>
      <c r="E57" t="s">
        <v>65</v>
      </c>
      <c r="F57" t="str">
        <f t="shared" si="0"/>
        <v>Summer '19</v>
      </c>
      <c r="G57" t="s">
        <v>15</v>
      </c>
      <c r="H57" t="s">
        <v>34</v>
      </c>
      <c r="I57" t="s">
        <v>35</v>
      </c>
      <c r="J57" s="2">
        <v>0.40783333300000002</v>
      </c>
      <c r="K57" s="2">
        <v>0.24379928200000001</v>
      </c>
      <c r="L57" s="2">
        <v>0.16403405099999999</v>
      </c>
    </row>
    <row r="58" spans="1:12">
      <c r="A58" t="s">
        <v>18</v>
      </c>
      <c r="B58" t="s">
        <v>74</v>
      </c>
      <c r="C58" t="s">
        <v>54</v>
      </c>
      <c r="D58" t="s">
        <v>38</v>
      </c>
      <c r="E58" t="s">
        <v>64</v>
      </c>
      <c r="F58" t="str">
        <f t="shared" si="0"/>
        <v>Winter '19</v>
      </c>
      <c r="G58" t="s">
        <v>17</v>
      </c>
      <c r="H58" t="s">
        <v>34</v>
      </c>
      <c r="I58" t="s">
        <v>40</v>
      </c>
      <c r="J58" s="2">
        <v>9.74E-2</v>
      </c>
      <c r="K58" s="2">
        <v>7.1725033999999993E-2</v>
      </c>
      <c r="L58" s="2">
        <v>2.5674966E-2</v>
      </c>
    </row>
    <row r="59" spans="1:12">
      <c r="A59" t="s">
        <v>18</v>
      </c>
      <c r="B59" t="s">
        <v>74</v>
      </c>
      <c r="C59" t="s">
        <v>54</v>
      </c>
      <c r="D59" t="s">
        <v>38</v>
      </c>
      <c r="E59" t="s">
        <v>65</v>
      </c>
      <c r="F59" t="str">
        <f t="shared" si="0"/>
        <v>Summer '19</v>
      </c>
      <c r="G59" t="s">
        <v>17</v>
      </c>
      <c r="H59" t="s">
        <v>34</v>
      </c>
      <c r="I59" t="s">
        <v>40</v>
      </c>
      <c r="J59" s="2">
        <v>0.59770000000000001</v>
      </c>
      <c r="K59" s="2">
        <v>0.52321253199999995</v>
      </c>
      <c r="L59" s="2">
        <v>7.4487468000000001E-2</v>
      </c>
    </row>
    <row r="60" spans="1:12">
      <c r="A60" t="s">
        <v>18</v>
      </c>
      <c r="B60" t="s">
        <v>74</v>
      </c>
      <c r="C60" t="s">
        <v>54</v>
      </c>
      <c r="D60" t="s">
        <v>37</v>
      </c>
      <c r="E60" t="s">
        <v>64</v>
      </c>
      <c r="F60" t="str">
        <f t="shared" si="0"/>
        <v>Winter '19</v>
      </c>
      <c r="G60" t="s">
        <v>17</v>
      </c>
      <c r="H60" t="s">
        <v>34</v>
      </c>
      <c r="I60" t="s">
        <v>40</v>
      </c>
      <c r="J60" s="2">
        <v>0.1305</v>
      </c>
      <c r="K60" s="2">
        <v>9.3810511999999999E-2</v>
      </c>
      <c r="L60" s="2">
        <v>3.6689488999999999E-2</v>
      </c>
    </row>
    <row r="61" spans="1:12">
      <c r="A61" t="s">
        <v>18</v>
      </c>
      <c r="B61" t="s">
        <v>74</v>
      </c>
      <c r="C61" t="s">
        <v>54</v>
      </c>
      <c r="D61" t="s">
        <v>37</v>
      </c>
      <c r="E61" t="s">
        <v>65</v>
      </c>
      <c r="F61" t="str">
        <f t="shared" si="0"/>
        <v>Summer '19</v>
      </c>
      <c r="G61" t="s">
        <v>17</v>
      </c>
      <c r="H61" t="s">
        <v>34</v>
      </c>
      <c r="I61" t="s">
        <v>40</v>
      </c>
      <c r="J61" s="2">
        <v>0.57274999999999998</v>
      </c>
      <c r="K61" s="2">
        <v>0.474118449</v>
      </c>
      <c r="L61" s="2">
        <v>9.8631550999999998E-2</v>
      </c>
    </row>
    <row r="62" spans="1:12">
      <c r="A62" t="s">
        <v>18</v>
      </c>
      <c r="B62" t="s">
        <v>74</v>
      </c>
      <c r="C62" t="s">
        <v>54</v>
      </c>
      <c r="D62" t="s">
        <v>36</v>
      </c>
      <c r="E62" t="s">
        <v>64</v>
      </c>
      <c r="F62" t="str">
        <f t="shared" si="0"/>
        <v>Winter '19</v>
      </c>
      <c r="G62" t="s">
        <v>17</v>
      </c>
      <c r="H62" t="s">
        <v>34</v>
      </c>
      <c r="I62" t="s">
        <v>40</v>
      </c>
      <c r="J62" s="2">
        <v>0.101666667</v>
      </c>
      <c r="K62" s="2">
        <v>6.9344726999999995E-2</v>
      </c>
      <c r="L62" s="2">
        <v>3.2321939000000001E-2</v>
      </c>
    </row>
    <row r="63" spans="1:12">
      <c r="A63" t="s">
        <v>18</v>
      </c>
      <c r="B63" t="s">
        <v>74</v>
      </c>
      <c r="C63" t="s">
        <v>54</v>
      </c>
      <c r="D63" t="s">
        <v>36</v>
      </c>
      <c r="E63" t="s">
        <v>65</v>
      </c>
      <c r="F63" t="str">
        <f t="shared" si="0"/>
        <v>Summer '19</v>
      </c>
      <c r="G63" t="s">
        <v>17</v>
      </c>
      <c r="H63" t="s">
        <v>34</v>
      </c>
      <c r="I63" t="s">
        <v>40</v>
      </c>
      <c r="J63" s="2">
        <v>0.72850000000000004</v>
      </c>
      <c r="K63" s="2">
        <v>0.64783134099999995</v>
      </c>
      <c r="L63" s="2">
        <v>8.0668659000000004E-2</v>
      </c>
    </row>
    <row r="64" spans="1:12">
      <c r="A64" t="s">
        <v>18</v>
      </c>
      <c r="B64" t="s">
        <v>75</v>
      </c>
      <c r="C64" t="s">
        <v>56</v>
      </c>
      <c r="D64" t="s">
        <v>38</v>
      </c>
      <c r="E64" t="s">
        <v>64</v>
      </c>
      <c r="F64" t="str">
        <f t="shared" si="0"/>
        <v>Winter '19</v>
      </c>
      <c r="G64" t="s">
        <v>17</v>
      </c>
      <c r="H64" t="s">
        <v>34</v>
      </c>
      <c r="I64" t="s">
        <v>40</v>
      </c>
      <c r="J64" s="2">
        <v>0.03</v>
      </c>
      <c r="K64" s="2">
        <v>2.340654E-2</v>
      </c>
      <c r="L64" s="2">
        <v>6.5934610000000001E-3</v>
      </c>
    </row>
    <row r="65" spans="1:12">
      <c r="A65" t="s">
        <v>18</v>
      </c>
      <c r="B65" t="s">
        <v>75</v>
      </c>
      <c r="C65" t="s">
        <v>56</v>
      </c>
      <c r="D65" t="s">
        <v>38</v>
      </c>
      <c r="E65" t="s">
        <v>65</v>
      </c>
      <c r="F65" t="str">
        <f t="shared" si="0"/>
        <v>Summer '19</v>
      </c>
      <c r="G65" t="s">
        <v>17</v>
      </c>
      <c r="H65" t="s">
        <v>34</v>
      </c>
      <c r="I65" t="s">
        <v>40</v>
      </c>
      <c r="J65" s="2">
        <v>5.2999999999999999E-2</v>
      </c>
      <c r="K65" s="2">
        <v>3.9960158000000003E-2</v>
      </c>
      <c r="L65" s="2">
        <v>1.3039841999999999E-2</v>
      </c>
    </row>
    <row r="66" spans="1:12">
      <c r="A66" t="s">
        <v>18</v>
      </c>
      <c r="B66" t="s">
        <v>75</v>
      </c>
      <c r="C66" t="s">
        <v>56</v>
      </c>
      <c r="D66" t="s">
        <v>37</v>
      </c>
      <c r="E66" t="s">
        <v>64</v>
      </c>
      <c r="F66" t="str">
        <f t="shared" si="0"/>
        <v>Winter '19</v>
      </c>
      <c r="G66" t="s">
        <v>17</v>
      </c>
      <c r="H66" t="s">
        <v>34</v>
      </c>
      <c r="I66" t="s">
        <v>40</v>
      </c>
      <c r="J66" s="2">
        <v>3.3333333E-2</v>
      </c>
      <c r="K66" s="2">
        <v>2.1031757000000002E-2</v>
      </c>
      <c r="L66" s="2">
        <v>1.2301576999999999E-2</v>
      </c>
    </row>
    <row r="67" spans="1:12">
      <c r="A67" t="s">
        <v>18</v>
      </c>
      <c r="B67" t="s">
        <v>75</v>
      </c>
      <c r="C67" t="s">
        <v>56</v>
      </c>
      <c r="D67" t="s">
        <v>37</v>
      </c>
      <c r="E67" t="s">
        <v>65</v>
      </c>
      <c r="F67" t="str">
        <f t="shared" si="0"/>
        <v>Summer '19</v>
      </c>
      <c r="G67" t="s">
        <v>17</v>
      </c>
      <c r="H67" t="s">
        <v>34</v>
      </c>
      <c r="I67" t="s">
        <v>40</v>
      </c>
      <c r="J67" s="2">
        <v>0.736166667</v>
      </c>
      <c r="K67" s="2">
        <v>0.63085325599999997</v>
      </c>
      <c r="L67" s="2">
        <v>0.105313411</v>
      </c>
    </row>
    <row r="68" spans="1:12">
      <c r="A68" t="s">
        <v>18</v>
      </c>
      <c r="B68" t="s">
        <v>75</v>
      </c>
      <c r="C68" t="s">
        <v>56</v>
      </c>
      <c r="D68" t="s">
        <v>36</v>
      </c>
      <c r="E68" t="s">
        <v>64</v>
      </c>
      <c r="F68" t="str">
        <f t="shared" si="0"/>
        <v>Winter '19</v>
      </c>
      <c r="G68" t="s">
        <v>17</v>
      </c>
      <c r="H68" t="s">
        <v>34</v>
      </c>
      <c r="I68" t="s">
        <v>40</v>
      </c>
      <c r="J68" s="2">
        <v>0.13066666699999999</v>
      </c>
      <c r="K68" s="2">
        <v>0.112973276</v>
      </c>
      <c r="L68" s="2">
        <v>1.7693390999999999E-2</v>
      </c>
    </row>
    <row r="69" spans="1:12">
      <c r="A69" t="s">
        <v>18</v>
      </c>
      <c r="B69" t="s">
        <v>75</v>
      </c>
      <c r="C69" t="s">
        <v>56</v>
      </c>
      <c r="D69" t="s">
        <v>36</v>
      </c>
      <c r="E69" t="s">
        <v>65</v>
      </c>
      <c r="F69" t="str">
        <f t="shared" ref="F69:F132" si="1">IF(E69="E4","Winter '19","Summer '19")</f>
        <v>Summer '19</v>
      </c>
      <c r="G69" t="s">
        <v>17</v>
      </c>
      <c r="H69" t="s">
        <v>34</v>
      </c>
      <c r="I69" t="s">
        <v>40</v>
      </c>
      <c r="J69" s="2">
        <v>0.76449999999999996</v>
      </c>
      <c r="K69" s="2">
        <v>0.61745745399999996</v>
      </c>
      <c r="L69" s="2">
        <v>0.147042546</v>
      </c>
    </row>
    <row r="70" spans="1:12">
      <c r="A70" t="s">
        <v>18</v>
      </c>
      <c r="B70" t="s">
        <v>76</v>
      </c>
      <c r="C70" t="s">
        <v>56</v>
      </c>
      <c r="D70" t="s">
        <v>38</v>
      </c>
      <c r="E70" t="s">
        <v>64</v>
      </c>
      <c r="F70" t="str">
        <f t="shared" si="1"/>
        <v>Winter '19</v>
      </c>
      <c r="G70" t="s">
        <v>16</v>
      </c>
      <c r="H70" t="s">
        <v>42</v>
      </c>
      <c r="I70" t="s">
        <v>40</v>
      </c>
      <c r="J70" s="2">
        <v>5.2333333000000003E-2</v>
      </c>
      <c r="K70" s="2">
        <v>4.1415724000000001E-2</v>
      </c>
      <c r="L70" s="2">
        <v>1.1626200999999999E-2</v>
      </c>
    </row>
    <row r="71" spans="1:12">
      <c r="A71" t="s">
        <v>18</v>
      </c>
      <c r="B71" t="s">
        <v>76</v>
      </c>
      <c r="C71" t="s">
        <v>56</v>
      </c>
      <c r="D71" t="s">
        <v>38</v>
      </c>
      <c r="E71" t="s">
        <v>65</v>
      </c>
      <c r="F71" t="str">
        <f t="shared" si="1"/>
        <v>Summer '19</v>
      </c>
      <c r="G71" t="s">
        <v>16</v>
      </c>
      <c r="H71" t="s">
        <v>42</v>
      </c>
      <c r="I71" t="s">
        <v>40</v>
      </c>
      <c r="J71" s="2">
        <v>0.17874999999999999</v>
      </c>
      <c r="K71" s="2">
        <v>0.134187899</v>
      </c>
      <c r="L71" s="2">
        <v>4.4562101E-2</v>
      </c>
    </row>
    <row r="72" spans="1:12">
      <c r="A72" t="s">
        <v>18</v>
      </c>
      <c r="B72" t="s">
        <v>76</v>
      </c>
      <c r="C72" t="s">
        <v>56</v>
      </c>
      <c r="D72" t="s">
        <v>37</v>
      </c>
      <c r="E72" t="s">
        <v>64</v>
      </c>
      <c r="F72" t="str">
        <f t="shared" si="1"/>
        <v>Winter '19</v>
      </c>
      <c r="G72" t="s">
        <v>16</v>
      </c>
      <c r="H72" t="s">
        <v>42</v>
      </c>
      <c r="I72" t="s">
        <v>40</v>
      </c>
      <c r="J72" s="2">
        <v>5.7000000000000002E-2</v>
      </c>
      <c r="K72" s="2">
        <v>4.6348567E-2</v>
      </c>
      <c r="L72" s="2">
        <v>1.0651433E-2</v>
      </c>
    </row>
    <row r="73" spans="1:12">
      <c r="A73" t="s">
        <v>18</v>
      </c>
      <c r="B73" t="s">
        <v>76</v>
      </c>
      <c r="C73" t="s">
        <v>56</v>
      </c>
      <c r="D73" t="s">
        <v>37</v>
      </c>
      <c r="E73" t="s">
        <v>65</v>
      </c>
      <c r="F73" t="str">
        <f t="shared" si="1"/>
        <v>Summer '19</v>
      </c>
      <c r="G73" t="s">
        <v>16</v>
      </c>
      <c r="H73" t="s">
        <v>42</v>
      </c>
      <c r="I73" t="s">
        <v>40</v>
      </c>
      <c r="J73" s="2">
        <v>0.33950000000000002</v>
      </c>
      <c r="K73" s="2">
        <v>0.28428202400000002</v>
      </c>
      <c r="L73" s="2">
        <v>5.5217977000000001E-2</v>
      </c>
    </row>
    <row r="74" spans="1:12">
      <c r="A74" t="s">
        <v>18</v>
      </c>
      <c r="B74" t="s">
        <v>76</v>
      </c>
      <c r="C74" t="s">
        <v>56</v>
      </c>
      <c r="D74" t="s">
        <v>36</v>
      </c>
      <c r="E74" t="s">
        <v>64</v>
      </c>
      <c r="F74" t="str">
        <f t="shared" si="1"/>
        <v>Winter '19</v>
      </c>
      <c r="G74" t="s">
        <v>16</v>
      </c>
      <c r="H74" t="s">
        <v>42</v>
      </c>
      <c r="I74" t="s">
        <v>40</v>
      </c>
      <c r="J74" s="2">
        <v>1.9E-2</v>
      </c>
      <c r="K74" s="2">
        <v>9.7948789999999994E-3</v>
      </c>
      <c r="L74" s="2">
        <v>9.2051210000000001E-3</v>
      </c>
    </row>
    <row r="75" spans="1:12">
      <c r="A75" t="s">
        <v>18</v>
      </c>
      <c r="B75" t="s">
        <v>76</v>
      </c>
      <c r="C75" t="s">
        <v>56</v>
      </c>
      <c r="D75" t="s">
        <v>36</v>
      </c>
      <c r="E75" t="s">
        <v>65</v>
      </c>
      <c r="F75" t="str">
        <f t="shared" si="1"/>
        <v>Summer '19</v>
      </c>
      <c r="G75" t="s">
        <v>16</v>
      </c>
      <c r="H75" t="s">
        <v>42</v>
      </c>
      <c r="I75" t="s">
        <v>40</v>
      </c>
      <c r="J75" s="2">
        <v>0.44816666700000002</v>
      </c>
      <c r="K75" s="2">
        <v>0.38726590999999999</v>
      </c>
      <c r="L75" s="2">
        <v>6.0900757E-2</v>
      </c>
    </row>
    <row r="76" spans="1:12">
      <c r="A76" t="s">
        <v>12</v>
      </c>
      <c r="B76" t="s">
        <v>77</v>
      </c>
      <c r="C76" t="s">
        <v>32</v>
      </c>
      <c r="D76" t="s">
        <v>38</v>
      </c>
      <c r="E76" t="s">
        <v>64</v>
      </c>
      <c r="F76" t="str">
        <f t="shared" si="1"/>
        <v>Winter '19</v>
      </c>
      <c r="G76" t="s">
        <v>15</v>
      </c>
      <c r="H76" t="s">
        <v>34</v>
      </c>
      <c r="I76" t="s">
        <v>35</v>
      </c>
      <c r="J76" s="2">
        <v>2E-3</v>
      </c>
      <c r="K76" s="2">
        <v>4.6107800000000002E-4</v>
      </c>
      <c r="L76" s="2">
        <v>1.5389220000000001E-3</v>
      </c>
    </row>
    <row r="77" spans="1:12">
      <c r="A77" t="s">
        <v>12</v>
      </c>
      <c r="B77" t="s">
        <v>77</v>
      </c>
      <c r="C77" t="s">
        <v>32</v>
      </c>
      <c r="D77" t="s">
        <v>38</v>
      </c>
      <c r="E77" t="s">
        <v>65</v>
      </c>
      <c r="F77" t="str">
        <f t="shared" si="1"/>
        <v>Summer '19</v>
      </c>
      <c r="G77" t="s">
        <v>15</v>
      </c>
      <c r="H77" t="s">
        <v>34</v>
      </c>
      <c r="I77" t="s">
        <v>35</v>
      </c>
      <c r="J77" s="2">
        <v>2.1000000000000001E-2</v>
      </c>
      <c r="K77" s="2">
        <v>6.8295689999999997E-3</v>
      </c>
      <c r="L77" s="2">
        <v>1.4170431000000001E-2</v>
      </c>
    </row>
    <row r="78" spans="1:12">
      <c r="A78" t="s">
        <v>12</v>
      </c>
      <c r="B78" t="s">
        <v>77</v>
      </c>
      <c r="C78" t="s">
        <v>32</v>
      </c>
      <c r="D78" t="s">
        <v>37</v>
      </c>
      <c r="E78" t="s">
        <v>64</v>
      </c>
      <c r="F78" t="str">
        <f t="shared" si="1"/>
        <v>Winter '19</v>
      </c>
      <c r="G78" t="s">
        <v>15</v>
      </c>
      <c r="H78" t="s">
        <v>34</v>
      </c>
      <c r="I78" t="s">
        <v>35</v>
      </c>
      <c r="J78" s="2">
        <v>5.6000000000000001E-2</v>
      </c>
      <c r="K78" s="2">
        <v>2.3909822000000001E-2</v>
      </c>
      <c r="L78" s="2">
        <v>3.2090177999999997E-2</v>
      </c>
    </row>
    <row r="79" spans="1:12">
      <c r="A79" t="s">
        <v>12</v>
      </c>
      <c r="B79" t="s">
        <v>77</v>
      </c>
      <c r="C79" t="s">
        <v>32</v>
      </c>
      <c r="D79" t="s">
        <v>37</v>
      </c>
      <c r="E79" t="s">
        <v>65</v>
      </c>
      <c r="F79" t="str">
        <f t="shared" si="1"/>
        <v>Summer '19</v>
      </c>
      <c r="G79" t="s">
        <v>15</v>
      </c>
      <c r="H79" t="s">
        <v>34</v>
      </c>
      <c r="I79" t="s">
        <v>35</v>
      </c>
      <c r="J79" s="2" t="s">
        <v>14</v>
      </c>
      <c r="K79" s="2" t="s">
        <v>14</v>
      </c>
      <c r="L79" s="2" t="s">
        <v>14</v>
      </c>
    </row>
    <row r="80" spans="1:12">
      <c r="A80" t="s">
        <v>12</v>
      </c>
      <c r="B80" t="s">
        <v>77</v>
      </c>
      <c r="C80" t="s">
        <v>32</v>
      </c>
      <c r="D80" t="s">
        <v>36</v>
      </c>
      <c r="E80" t="s">
        <v>64</v>
      </c>
      <c r="F80" t="str">
        <f t="shared" si="1"/>
        <v>Winter '19</v>
      </c>
      <c r="G80" t="s">
        <v>15</v>
      </c>
      <c r="H80" t="s">
        <v>34</v>
      </c>
      <c r="I80" t="s">
        <v>35</v>
      </c>
      <c r="J80" s="2">
        <v>8.9999999999999993E-3</v>
      </c>
      <c r="K80" s="2">
        <v>1.2025578E-2</v>
      </c>
      <c r="L80" s="2">
        <v>2.3900000000000002E-5</v>
      </c>
    </row>
    <row r="81" spans="1:12">
      <c r="A81" t="s">
        <v>12</v>
      </c>
      <c r="B81" t="s">
        <v>77</v>
      </c>
      <c r="C81" t="s">
        <v>32</v>
      </c>
      <c r="D81" t="s">
        <v>36</v>
      </c>
      <c r="E81" t="s">
        <v>65</v>
      </c>
      <c r="F81" t="str">
        <f t="shared" si="1"/>
        <v>Summer '19</v>
      </c>
      <c r="G81" t="s">
        <v>15</v>
      </c>
      <c r="H81" t="s">
        <v>34</v>
      </c>
      <c r="I81" t="s">
        <v>35</v>
      </c>
      <c r="J81" s="2">
        <v>0.20749999999999999</v>
      </c>
      <c r="K81" s="2">
        <v>0.17475057999999999</v>
      </c>
      <c r="L81" s="2">
        <v>3.2749421000000001E-2</v>
      </c>
    </row>
    <row r="82" spans="1:12">
      <c r="A82" t="s">
        <v>12</v>
      </c>
      <c r="B82" t="s">
        <v>78</v>
      </c>
      <c r="C82" t="s">
        <v>32</v>
      </c>
      <c r="D82" t="s">
        <v>38</v>
      </c>
      <c r="E82" t="s">
        <v>64</v>
      </c>
      <c r="F82" t="str">
        <f t="shared" si="1"/>
        <v>Winter '19</v>
      </c>
      <c r="G82" t="s">
        <v>17</v>
      </c>
      <c r="H82" t="s">
        <v>34</v>
      </c>
      <c r="I82" t="s">
        <v>40</v>
      </c>
      <c r="J82" s="2">
        <v>4.4999999999999997E-3</v>
      </c>
      <c r="K82" s="2">
        <v>0</v>
      </c>
      <c r="L82" s="2">
        <v>4.4999999999999997E-3</v>
      </c>
    </row>
    <row r="83" spans="1:12">
      <c r="A83" t="s">
        <v>12</v>
      </c>
      <c r="B83" t="s">
        <v>78</v>
      </c>
      <c r="C83" t="s">
        <v>32</v>
      </c>
      <c r="D83" t="s">
        <v>38</v>
      </c>
      <c r="E83" t="s">
        <v>65</v>
      </c>
      <c r="F83" t="str">
        <f t="shared" si="1"/>
        <v>Summer '19</v>
      </c>
      <c r="G83" t="s">
        <v>17</v>
      </c>
      <c r="H83" t="s">
        <v>34</v>
      </c>
      <c r="I83" t="s">
        <v>40</v>
      </c>
      <c r="J83" s="2">
        <v>1.95E-2</v>
      </c>
      <c r="K83" s="2">
        <v>1.2607375000000001E-2</v>
      </c>
      <c r="L83" s="2">
        <v>6.8926259999999998E-3</v>
      </c>
    </row>
    <row r="84" spans="1:12">
      <c r="A84" t="s">
        <v>12</v>
      </c>
      <c r="B84" t="s">
        <v>78</v>
      </c>
      <c r="C84" t="s">
        <v>32</v>
      </c>
      <c r="D84" t="s">
        <v>37</v>
      </c>
      <c r="E84" t="s">
        <v>64</v>
      </c>
      <c r="F84" t="str">
        <f t="shared" si="1"/>
        <v>Winter '19</v>
      </c>
      <c r="G84" t="s">
        <v>17</v>
      </c>
      <c r="H84" t="s">
        <v>34</v>
      </c>
      <c r="I84" t="s">
        <v>40</v>
      </c>
      <c r="J84" s="2">
        <v>5.1999999999999998E-2</v>
      </c>
      <c r="K84" s="2">
        <v>5.6346019999999998E-3</v>
      </c>
      <c r="L84" s="2">
        <v>4.6365399000000002E-2</v>
      </c>
    </row>
    <row r="85" spans="1:12">
      <c r="A85" t="s">
        <v>12</v>
      </c>
      <c r="B85" t="s">
        <v>78</v>
      </c>
      <c r="C85" t="s">
        <v>32</v>
      </c>
      <c r="D85" t="s">
        <v>37</v>
      </c>
      <c r="E85" t="s">
        <v>65</v>
      </c>
      <c r="F85" t="str">
        <f t="shared" si="1"/>
        <v>Summer '19</v>
      </c>
      <c r="G85" t="s">
        <v>17</v>
      </c>
      <c r="H85" t="s">
        <v>34</v>
      </c>
      <c r="I85" t="s">
        <v>40</v>
      </c>
      <c r="J85" s="2">
        <v>2.9499999999999998E-2</v>
      </c>
      <c r="K85" s="2">
        <v>1.5541437E-2</v>
      </c>
      <c r="L85" s="2">
        <v>1.3958563E-2</v>
      </c>
    </row>
    <row r="86" spans="1:12">
      <c r="A86" t="s">
        <v>12</v>
      </c>
      <c r="B86" t="s">
        <v>78</v>
      </c>
      <c r="C86" t="s">
        <v>32</v>
      </c>
      <c r="D86" t="s">
        <v>36</v>
      </c>
      <c r="E86" t="s">
        <v>64</v>
      </c>
      <c r="F86" t="str">
        <f t="shared" si="1"/>
        <v>Winter '19</v>
      </c>
      <c r="G86" t="s">
        <v>17</v>
      </c>
      <c r="H86" t="s">
        <v>34</v>
      </c>
      <c r="I86" t="s">
        <v>40</v>
      </c>
      <c r="J86" s="2">
        <v>1.0500000000000001E-2</v>
      </c>
      <c r="K86" s="2">
        <v>0</v>
      </c>
      <c r="L86" s="2">
        <v>1.0500000000000001E-2</v>
      </c>
    </row>
    <row r="87" spans="1:12">
      <c r="A87" t="s">
        <v>12</v>
      </c>
      <c r="B87" t="s">
        <v>78</v>
      </c>
      <c r="C87" t="s">
        <v>32</v>
      </c>
      <c r="D87" t="s">
        <v>36</v>
      </c>
      <c r="E87" t="s">
        <v>65</v>
      </c>
      <c r="F87" t="str">
        <f t="shared" si="1"/>
        <v>Summer '19</v>
      </c>
      <c r="G87" t="s">
        <v>17</v>
      </c>
      <c r="H87" t="s">
        <v>34</v>
      </c>
      <c r="I87" t="s">
        <v>40</v>
      </c>
      <c r="J87" s="2">
        <v>7.1499999999999994E-2</v>
      </c>
      <c r="K87" s="2">
        <v>5.1486219E-2</v>
      </c>
      <c r="L87" s="2">
        <v>2.0013781000000001E-2</v>
      </c>
    </row>
    <row r="88" spans="1:12">
      <c r="A88" t="s">
        <v>12</v>
      </c>
      <c r="B88" t="s">
        <v>79</v>
      </c>
      <c r="C88" t="s">
        <v>32</v>
      </c>
      <c r="D88" t="s">
        <v>38</v>
      </c>
      <c r="E88" t="s">
        <v>64</v>
      </c>
      <c r="F88" t="str">
        <f t="shared" si="1"/>
        <v>Winter '19</v>
      </c>
      <c r="G88" t="s">
        <v>13</v>
      </c>
      <c r="H88" t="s">
        <v>42</v>
      </c>
      <c r="I88" t="s">
        <v>35</v>
      </c>
      <c r="J88" s="2">
        <v>6.333333E-3</v>
      </c>
      <c r="K88" s="2">
        <v>1.1285718E-2</v>
      </c>
      <c r="L88" s="2">
        <v>0</v>
      </c>
    </row>
    <row r="89" spans="1:12">
      <c r="A89" t="s">
        <v>12</v>
      </c>
      <c r="B89" t="s">
        <v>79</v>
      </c>
      <c r="C89" t="s">
        <v>32</v>
      </c>
      <c r="D89" t="s">
        <v>38</v>
      </c>
      <c r="E89" t="s">
        <v>65</v>
      </c>
      <c r="F89" t="str">
        <f t="shared" si="1"/>
        <v>Summer '19</v>
      </c>
      <c r="G89" t="s">
        <v>13</v>
      </c>
      <c r="H89" t="s">
        <v>42</v>
      </c>
      <c r="I89" t="s">
        <v>35</v>
      </c>
      <c r="J89" s="2">
        <v>2.0299999999999999E-2</v>
      </c>
      <c r="K89" s="2">
        <v>9.8352999999999999E-3</v>
      </c>
      <c r="L89" s="2">
        <v>1.04647E-2</v>
      </c>
    </row>
    <row r="90" spans="1:12">
      <c r="A90" t="s">
        <v>12</v>
      </c>
      <c r="B90" t="s">
        <v>79</v>
      </c>
      <c r="C90" t="s">
        <v>32</v>
      </c>
      <c r="D90" t="s">
        <v>37</v>
      </c>
      <c r="E90" t="s">
        <v>64</v>
      </c>
      <c r="F90" t="str">
        <f t="shared" si="1"/>
        <v>Winter '19</v>
      </c>
      <c r="G90" t="s">
        <v>13</v>
      </c>
      <c r="H90" t="s">
        <v>42</v>
      </c>
      <c r="I90" t="s">
        <v>35</v>
      </c>
      <c r="J90" s="2">
        <v>2.6499999999999999E-2</v>
      </c>
      <c r="K90" s="2">
        <v>8.0259440000000001E-3</v>
      </c>
      <c r="L90" s="2">
        <v>1.8474056999999999E-2</v>
      </c>
    </row>
    <row r="91" spans="1:12">
      <c r="A91" t="s">
        <v>12</v>
      </c>
      <c r="B91" t="s">
        <v>79</v>
      </c>
      <c r="C91" t="s">
        <v>32</v>
      </c>
      <c r="D91" t="s">
        <v>37</v>
      </c>
      <c r="E91" t="s">
        <v>65</v>
      </c>
      <c r="F91" t="str">
        <f t="shared" si="1"/>
        <v>Summer '19</v>
      </c>
      <c r="G91" t="s">
        <v>13</v>
      </c>
      <c r="H91" t="s">
        <v>42</v>
      </c>
      <c r="I91" t="s">
        <v>35</v>
      </c>
      <c r="J91" s="2">
        <v>0.113</v>
      </c>
      <c r="K91" s="2">
        <v>6.9865415E-2</v>
      </c>
      <c r="L91" s="2">
        <v>4.3134586000000003E-2</v>
      </c>
    </row>
    <row r="92" spans="1:12">
      <c r="A92" t="s">
        <v>12</v>
      </c>
      <c r="B92" t="s">
        <v>79</v>
      </c>
      <c r="C92" t="s">
        <v>32</v>
      </c>
      <c r="D92" t="s">
        <v>36</v>
      </c>
      <c r="E92" t="s">
        <v>64</v>
      </c>
      <c r="F92" t="str">
        <f t="shared" si="1"/>
        <v>Winter '19</v>
      </c>
      <c r="G92" t="s">
        <v>13</v>
      </c>
      <c r="H92" t="s">
        <v>42</v>
      </c>
      <c r="I92" t="s">
        <v>35</v>
      </c>
      <c r="J92" s="2">
        <v>7.0000000000000001E-3</v>
      </c>
      <c r="K92" s="2">
        <v>0</v>
      </c>
      <c r="L92" s="2">
        <v>7.0000000000000001E-3</v>
      </c>
    </row>
    <row r="93" spans="1:12">
      <c r="A93" t="s">
        <v>12</v>
      </c>
      <c r="B93" t="s">
        <v>79</v>
      </c>
      <c r="C93" t="s">
        <v>32</v>
      </c>
      <c r="D93" t="s">
        <v>36</v>
      </c>
      <c r="E93" t="s">
        <v>65</v>
      </c>
      <c r="F93" t="str">
        <f t="shared" si="1"/>
        <v>Summer '19</v>
      </c>
      <c r="G93" t="s">
        <v>13</v>
      </c>
      <c r="H93" t="s">
        <v>42</v>
      </c>
      <c r="I93" t="s">
        <v>35</v>
      </c>
      <c r="J93" s="2">
        <v>3.4250000000000003E-2</v>
      </c>
      <c r="K93" s="2">
        <v>1.8760629000000001E-2</v>
      </c>
      <c r="L93" s="2">
        <v>1.5489371E-2</v>
      </c>
    </row>
    <row r="94" spans="1:12">
      <c r="A94" t="s">
        <v>12</v>
      </c>
      <c r="B94" t="s">
        <v>80</v>
      </c>
      <c r="C94" t="s">
        <v>32</v>
      </c>
      <c r="D94" t="s">
        <v>38</v>
      </c>
      <c r="E94" t="s">
        <v>64</v>
      </c>
      <c r="F94" t="str">
        <f t="shared" si="1"/>
        <v>Winter '19</v>
      </c>
      <c r="G94" t="s">
        <v>16</v>
      </c>
      <c r="H94" t="s">
        <v>42</v>
      </c>
      <c r="I94" t="s">
        <v>40</v>
      </c>
      <c r="J94" s="2">
        <v>1.5E-3</v>
      </c>
      <c r="K94" s="2">
        <v>2.7473670000000001E-3</v>
      </c>
      <c r="L94" s="2">
        <v>0</v>
      </c>
    </row>
    <row r="95" spans="1:12">
      <c r="A95" t="s">
        <v>12</v>
      </c>
      <c r="B95" t="s">
        <v>80</v>
      </c>
      <c r="C95" t="s">
        <v>32</v>
      </c>
      <c r="D95" t="s">
        <v>38</v>
      </c>
      <c r="E95" t="s">
        <v>65</v>
      </c>
      <c r="F95" t="str">
        <f t="shared" si="1"/>
        <v>Summer '19</v>
      </c>
      <c r="G95" t="s">
        <v>16</v>
      </c>
      <c r="H95" t="s">
        <v>42</v>
      </c>
      <c r="I95" t="s">
        <v>40</v>
      </c>
      <c r="J95" s="2">
        <v>4.5249999999999999E-2</v>
      </c>
      <c r="K95" s="2">
        <v>1.5990225E-2</v>
      </c>
      <c r="L95" s="2">
        <v>2.9259776000000001E-2</v>
      </c>
    </row>
    <row r="96" spans="1:12">
      <c r="A96" t="s">
        <v>12</v>
      </c>
      <c r="B96" t="s">
        <v>80</v>
      </c>
      <c r="C96" t="s">
        <v>32</v>
      </c>
      <c r="D96" t="s">
        <v>37</v>
      </c>
      <c r="E96" t="s">
        <v>64</v>
      </c>
      <c r="F96" t="str">
        <f t="shared" si="1"/>
        <v>Winter '19</v>
      </c>
      <c r="G96" t="s">
        <v>16</v>
      </c>
      <c r="H96" t="s">
        <v>42</v>
      </c>
      <c r="I96" t="s">
        <v>40</v>
      </c>
      <c r="J96" s="2">
        <v>4.4999999999999998E-2</v>
      </c>
      <c r="K96" s="2">
        <v>2.9238348000000001E-2</v>
      </c>
      <c r="L96" s="2">
        <v>1.5761652000000001E-2</v>
      </c>
    </row>
    <row r="97" spans="1:12">
      <c r="A97" t="s">
        <v>12</v>
      </c>
      <c r="B97" t="s">
        <v>80</v>
      </c>
      <c r="C97" t="s">
        <v>32</v>
      </c>
      <c r="D97" t="s">
        <v>37</v>
      </c>
      <c r="E97" t="s">
        <v>65</v>
      </c>
      <c r="F97" t="str">
        <f t="shared" si="1"/>
        <v>Summer '19</v>
      </c>
      <c r="G97" t="s">
        <v>16</v>
      </c>
      <c r="H97" t="s">
        <v>42</v>
      </c>
      <c r="I97" t="s">
        <v>40</v>
      </c>
      <c r="J97" s="2" t="s">
        <v>14</v>
      </c>
      <c r="K97" s="2" t="s">
        <v>14</v>
      </c>
      <c r="L97" s="2" t="s">
        <v>14</v>
      </c>
    </row>
    <row r="98" spans="1:12">
      <c r="A98" t="s">
        <v>12</v>
      </c>
      <c r="B98" t="s">
        <v>80</v>
      </c>
      <c r="C98" t="s">
        <v>32</v>
      </c>
      <c r="D98" t="s">
        <v>36</v>
      </c>
      <c r="E98" t="s">
        <v>64</v>
      </c>
      <c r="F98" t="str">
        <f t="shared" si="1"/>
        <v>Winter '19</v>
      </c>
      <c r="G98" t="s">
        <v>16</v>
      </c>
      <c r="H98" t="s">
        <v>42</v>
      </c>
      <c r="I98" t="s">
        <v>40</v>
      </c>
      <c r="J98" s="2">
        <v>5.5666667000000003E-2</v>
      </c>
      <c r="K98" s="2">
        <v>4.5390786000000002E-2</v>
      </c>
      <c r="L98" s="2">
        <v>1.251655E-2</v>
      </c>
    </row>
    <row r="99" spans="1:12">
      <c r="A99" t="s">
        <v>12</v>
      </c>
      <c r="B99" t="s">
        <v>80</v>
      </c>
      <c r="C99" t="s">
        <v>32</v>
      </c>
      <c r="D99" t="s">
        <v>36</v>
      </c>
      <c r="E99" t="s">
        <v>65</v>
      </c>
      <c r="F99" t="str">
        <f t="shared" si="1"/>
        <v>Summer '19</v>
      </c>
      <c r="G99" t="s">
        <v>16</v>
      </c>
      <c r="H99" t="s">
        <v>42</v>
      </c>
      <c r="I99" t="s">
        <v>40</v>
      </c>
      <c r="J99" s="2">
        <v>0.19975000000000001</v>
      </c>
      <c r="K99" s="2">
        <v>0.169812727</v>
      </c>
      <c r="L99" s="2">
        <v>2.9937274E-2</v>
      </c>
    </row>
    <row r="100" spans="1:12">
      <c r="A100" t="s">
        <v>12</v>
      </c>
      <c r="B100" t="s">
        <v>81</v>
      </c>
      <c r="C100" t="s">
        <v>44</v>
      </c>
      <c r="D100" t="s">
        <v>38</v>
      </c>
      <c r="E100" t="s">
        <v>64</v>
      </c>
      <c r="F100" t="str">
        <f t="shared" si="1"/>
        <v>Winter '19</v>
      </c>
      <c r="G100" t="s">
        <v>16</v>
      </c>
      <c r="H100" t="s">
        <v>42</v>
      </c>
      <c r="I100" t="s">
        <v>40</v>
      </c>
      <c r="J100" s="2">
        <v>5.5666667000000003E-2</v>
      </c>
      <c r="K100" s="2">
        <v>3.4994556000000003E-2</v>
      </c>
      <c r="L100" s="2">
        <v>2.067211E-2</v>
      </c>
    </row>
    <row r="101" spans="1:12">
      <c r="A101" t="s">
        <v>12</v>
      </c>
      <c r="B101" t="s">
        <v>81</v>
      </c>
      <c r="C101" t="s">
        <v>44</v>
      </c>
      <c r="D101" t="s">
        <v>38</v>
      </c>
      <c r="E101" t="s">
        <v>65</v>
      </c>
      <c r="F101" t="str">
        <f t="shared" si="1"/>
        <v>Summer '19</v>
      </c>
      <c r="G101" t="s">
        <v>16</v>
      </c>
      <c r="H101" t="s">
        <v>42</v>
      </c>
      <c r="I101" t="s">
        <v>40</v>
      </c>
      <c r="J101" s="2">
        <v>3.15E-2</v>
      </c>
      <c r="K101" s="2">
        <v>1.7588143000000001E-2</v>
      </c>
      <c r="L101" s="2">
        <v>1.3911857E-2</v>
      </c>
    </row>
    <row r="102" spans="1:12">
      <c r="A102" t="s">
        <v>12</v>
      </c>
      <c r="B102" t="s">
        <v>81</v>
      </c>
      <c r="C102" t="s">
        <v>44</v>
      </c>
      <c r="D102" t="s">
        <v>37</v>
      </c>
      <c r="E102" t="s">
        <v>64</v>
      </c>
      <c r="F102" t="str">
        <f t="shared" si="1"/>
        <v>Winter '19</v>
      </c>
      <c r="G102" t="s">
        <v>16</v>
      </c>
      <c r="H102" t="s">
        <v>42</v>
      </c>
      <c r="I102" t="s">
        <v>40</v>
      </c>
      <c r="J102" s="2" t="s">
        <v>14</v>
      </c>
      <c r="K102" s="2" t="s">
        <v>14</v>
      </c>
      <c r="L102" s="2" t="s">
        <v>14</v>
      </c>
    </row>
    <row r="103" spans="1:12">
      <c r="A103" t="s">
        <v>12</v>
      </c>
      <c r="B103" t="s">
        <v>81</v>
      </c>
      <c r="C103" t="s">
        <v>44</v>
      </c>
      <c r="D103" t="s">
        <v>37</v>
      </c>
      <c r="E103" t="s">
        <v>65</v>
      </c>
      <c r="F103" t="str">
        <f t="shared" si="1"/>
        <v>Summer '19</v>
      </c>
      <c r="G103" t="s">
        <v>16</v>
      </c>
      <c r="H103" t="s">
        <v>42</v>
      </c>
      <c r="I103" t="s">
        <v>40</v>
      </c>
      <c r="J103" s="2">
        <v>7.7249999999999999E-2</v>
      </c>
      <c r="K103" s="2">
        <v>4.2963254999999999E-2</v>
      </c>
      <c r="L103" s="2">
        <v>3.4286745E-2</v>
      </c>
    </row>
    <row r="104" spans="1:12">
      <c r="A104" t="s">
        <v>12</v>
      </c>
      <c r="B104" t="s">
        <v>81</v>
      </c>
      <c r="C104" t="s">
        <v>44</v>
      </c>
      <c r="D104" t="s">
        <v>36</v>
      </c>
      <c r="E104" t="s">
        <v>64</v>
      </c>
      <c r="F104" t="str">
        <f t="shared" si="1"/>
        <v>Winter '19</v>
      </c>
      <c r="G104" t="s">
        <v>16</v>
      </c>
      <c r="H104" t="s">
        <v>42</v>
      </c>
      <c r="I104" t="s">
        <v>40</v>
      </c>
      <c r="J104" s="2">
        <v>8.2000000000000003E-2</v>
      </c>
      <c r="K104" s="2">
        <v>5.5890258999999998E-2</v>
      </c>
      <c r="L104" s="2">
        <v>2.6109740999999999E-2</v>
      </c>
    </row>
    <row r="105" spans="1:12">
      <c r="A105" t="s">
        <v>12</v>
      </c>
      <c r="B105" t="s">
        <v>81</v>
      </c>
      <c r="C105" t="s">
        <v>44</v>
      </c>
      <c r="D105" t="s">
        <v>36</v>
      </c>
      <c r="E105" t="s">
        <v>65</v>
      </c>
      <c r="F105" t="str">
        <f t="shared" si="1"/>
        <v>Summer '19</v>
      </c>
      <c r="G105" t="s">
        <v>16</v>
      </c>
      <c r="H105" t="s">
        <v>42</v>
      </c>
      <c r="I105" t="s">
        <v>40</v>
      </c>
      <c r="J105" s="2">
        <v>0.240166667</v>
      </c>
      <c r="K105" s="2">
        <v>0.20258146099999999</v>
      </c>
      <c r="L105" s="2">
        <v>3.7585206000000003E-2</v>
      </c>
    </row>
    <row r="106" spans="1:12">
      <c r="A106" t="s">
        <v>12</v>
      </c>
      <c r="B106" t="s">
        <v>82</v>
      </c>
      <c r="C106" t="s">
        <v>44</v>
      </c>
      <c r="D106" t="s">
        <v>38</v>
      </c>
      <c r="E106" t="s">
        <v>64</v>
      </c>
      <c r="F106" t="str">
        <f t="shared" si="1"/>
        <v>Winter '19</v>
      </c>
      <c r="G106" t="s">
        <v>13</v>
      </c>
      <c r="H106" t="s">
        <v>42</v>
      </c>
      <c r="I106" t="s">
        <v>35</v>
      </c>
      <c r="J106" s="2">
        <v>7.2500000000000004E-3</v>
      </c>
      <c r="K106" s="2">
        <v>7.5596500000000004E-4</v>
      </c>
      <c r="L106" s="2">
        <v>6.4940359999999999E-3</v>
      </c>
    </row>
    <row r="107" spans="1:12">
      <c r="A107" t="s">
        <v>12</v>
      </c>
      <c r="B107" t="s">
        <v>82</v>
      </c>
      <c r="C107" t="s">
        <v>44</v>
      </c>
      <c r="D107" t="s">
        <v>38</v>
      </c>
      <c r="E107" t="s">
        <v>65</v>
      </c>
      <c r="F107" t="str">
        <f t="shared" si="1"/>
        <v>Summer '19</v>
      </c>
      <c r="G107" t="s">
        <v>13</v>
      </c>
      <c r="H107" t="s">
        <v>42</v>
      </c>
      <c r="I107" t="s">
        <v>35</v>
      </c>
      <c r="J107" s="2">
        <v>4.2928570999999999E-2</v>
      </c>
      <c r="K107" s="2">
        <v>2.4145559E-2</v>
      </c>
      <c r="L107" s="2">
        <v>1.8783012000000002E-2</v>
      </c>
    </row>
    <row r="108" spans="1:12">
      <c r="A108" t="s">
        <v>12</v>
      </c>
      <c r="B108" t="s">
        <v>82</v>
      </c>
      <c r="C108" t="s">
        <v>44</v>
      </c>
      <c r="D108" t="s">
        <v>37</v>
      </c>
      <c r="E108" t="s">
        <v>64</v>
      </c>
      <c r="F108" t="str">
        <f t="shared" si="1"/>
        <v>Winter '19</v>
      </c>
      <c r="G108" t="s">
        <v>13</v>
      </c>
      <c r="H108" t="s">
        <v>42</v>
      </c>
      <c r="I108" t="s">
        <v>35</v>
      </c>
      <c r="J108" s="2">
        <v>2.4500000000000001E-2</v>
      </c>
      <c r="K108" s="2">
        <v>1.8051883000000001E-2</v>
      </c>
      <c r="L108" s="2">
        <v>6.4481180000000001E-3</v>
      </c>
    </row>
    <row r="109" spans="1:12">
      <c r="A109" t="s">
        <v>12</v>
      </c>
      <c r="B109" t="s">
        <v>82</v>
      </c>
      <c r="C109" t="s">
        <v>44</v>
      </c>
      <c r="D109" t="s">
        <v>37</v>
      </c>
      <c r="E109" t="s">
        <v>65</v>
      </c>
      <c r="F109" t="str">
        <f t="shared" si="1"/>
        <v>Summer '19</v>
      </c>
      <c r="G109" t="s">
        <v>13</v>
      </c>
      <c r="H109" t="s">
        <v>42</v>
      </c>
      <c r="I109" t="s">
        <v>35</v>
      </c>
      <c r="J109" s="2">
        <v>4.2750000000000003E-2</v>
      </c>
      <c r="K109" s="2">
        <v>2.2655578999999999E-2</v>
      </c>
      <c r="L109" s="2">
        <v>2.0094421000000001E-2</v>
      </c>
    </row>
    <row r="110" spans="1:12">
      <c r="A110" t="s">
        <v>12</v>
      </c>
      <c r="B110" t="s">
        <v>82</v>
      </c>
      <c r="C110" t="s">
        <v>44</v>
      </c>
      <c r="D110" t="s">
        <v>36</v>
      </c>
      <c r="E110" t="s">
        <v>64</v>
      </c>
      <c r="F110" t="str">
        <f t="shared" si="1"/>
        <v>Winter '19</v>
      </c>
      <c r="G110" t="s">
        <v>13</v>
      </c>
      <c r="H110" t="s">
        <v>42</v>
      </c>
      <c r="I110" t="s">
        <v>35</v>
      </c>
      <c r="J110" s="2">
        <v>7.0250000000000007E-2</v>
      </c>
      <c r="K110" s="2">
        <v>4.9410345000000001E-2</v>
      </c>
      <c r="L110" s="2">
        <v>2.0839654999999999E-2</v>
      </c>
    </row>
    <row r="111" spans="1:12">
      <c r="A111" t="s">
        <v>12</v>
      </c>
      <c r="B111" t="s">
        <v>82</v>
      </c>
      <c r="C111" t="s">
        <v>44</v>
      </c>
      <c r="D111" t="s">
        <v>36</v>
      </c>
      <c r="E111" t="s">
        <v>65</v>
      </c>
      <c r="F111" t="str">
        <f t="shared" si="1"/>
        <v>Summer '19</v>
      </c>
      <c r="G111" t="s">
        <v>13</v>
      </c>
      <c r="H111" t="s">
        <v>42</v>
      </c>
      <c r="I111" t="s">
        <v>35</v>
      </c>
      <c r="J111" s="2">
        <v>0.22183333299999999</v>
      </c>
      <c r="K111" s="2">
        <v>0.18598793399999999</v>
      </c>
      <c r="L111" s="2">
        <v>3.5845399E-2</v>
      </c>
    </row>
    <row r="112" spans="1:12">
      <c r="A112" t="s">
        <v>12</v>
      </c>
      <c r="B112" t="s">
        <v>83</v>
      </c>
      <c r="C112" t="s">
        <v>44</v>
      </c>
      <c r="D112" t="s">
        <v>38</v>
      </c>
      <c r="E112" t="s">
        <v>64</v>
      </c>
      <c r="F112" t="str">
        <f t="shared" si="1"/>
        <v>Winter '19</v>
      </c>
      <c r="G112" t="s">
        <v>17</v>
      </c>
      <c r="H112" t="s">
        <v>34</v>
      </c>
      <c r="I112" t="s">
        <v>40</v>
      </c>
      <c r="J112" s="2">
        <v>6.0249999999999998E-2</v>
      </c>
      <c r="K112" s="2">
        <v>2.8839534E-2</v>
      </c>
      <c r="L112" s="2">
        <v>3.1410466999999997E-2</v>
      </c>
    </row>
    <row r="113" spans="1:12">
      <c r="A113" t="s">
        <v>12</v>
      </c>
      <c r="B113" t="s">
        <v>83</v>
      </c>
      <c r="C113" t="s">
        <v>44</v>
      </c>
      <c r="D113" t="s">
        <v>38</v>
      </c>
      <c r="E113" t="s">
        <v>65</v>
      </c>
      <c r="F113" t="str">
        <f t="shared" si="1"/>
        <v>Summer '19</v>
      </c>
      <c r="G113" t="s">
        <v>17</v>
      </c>
      <c r="H113" t="s">
        <v>34</v>
      </c>
      <c r="I113" t="s">
        <v>40</v>
      </c>
      <c r="J113" s="2" t="s">
        <v>14</v>
      </c>
      <c r="K113" s="2" t="s">
        <v>14</v>
      </c>
      <c r="L113" s="2" t="s">
        <v>14</v>
      </c>
    </row>
    <row r="114" spans="1:12">
      <c r="A114" t="s">
        <v>12</v>
      </c>
      <c r="B114" t="s">
        <v>83</v>
      </c>
      <c r="C114" t="s">
        <v>44</v>
      </c>
      <c r="D114" t="s">
        <v>37</v>
      </c>
      <c r="E114" t="s">
        <v>64</v>
      </c>
      <c r="F114" t="str">
        <f t="shared" si="1"/>
        <v>Winter '19</v>
      </c>
      <c r="G114" t="s">
        <v>17</v>
      </c>
      <c r="H114" t="s">
        <v>34</v>
      </c>
      <c r="I114" t="s">
        <v>40</v>
      </c>
      <c r="J114" s="2">
        <v>6.0749999999999998E-2</v>
      </c>
      <c r="K114" s="2">
        <v>2.7225033999999999E-2</v>
      </c>
      <c r="L114" s="2">
        <v>3.3524967000000003E-2</v>
      </c>
    </row>
    <row r="115" spans="1:12">
      <c r="A115" t="s">
        <v>12</v>
      </c>
      <c r="B115" t="s">
        <v>83</v>
      </c>
      <c r="C115" t="s">
        <v>44</v>
      </c>
      <c r="D115" t="s">
        <v>37</v>
      </c>
      <c r="E115" t="s">
        <v>65</v>
      </c>
      <c r="F115" t="str">
        <f t="shared" si="1"/>
        <v>Summer '19</v>
      </c>
      <c r="G115" t="s">
        <v>17</v>
      </c>
      <c r="H115" t="s">
        <v>34</v>
      </c>
      <c r="I115" t="s">
        <v>40</v>
      </c>
      <c r="J115" s="2" t="s">
        <v>14</v>
      </c>
      <c r="K115" s="2" t="s">
        <v>14</v>
      </c>
      <c r="L115" s="2" t="s">
        <v>14</v>
      </c>
    </row>
    <row r="116" spans="1:12">
      <c r="A116" t="s">
        <v>12</v>
      </c>
      <c r="B116" t="s">
        <v>83</v>
      </c>
      <c r="C116" t="s">
        <v>44</v>
      </c>
      <c r="D116" t="s">
        <v>36</v>
      </c>
      <c r="E116" t="s">
        <v>64</v>
      </c>
      <c r="F116" t="str">
        <f t="shared" si="1"/>
        <v>Winter '19</v>
      </c>
      <c r="G116" t="s">
        <v>17</v>
      </c>
      <c r="H116" t="s">
        <v>34</v>
      </c>
      <c r="I116" t="s">
        <v>40</v>
      </c>
      <c r="J116" s="2">
        <v>1.8499999999999999E-2</v>
      </c>
      <c r="K116" s="2">
        <v>6.0123579999999998E-3</v>
      </c>
      <c r="L116" s="2">
        <v>1.2487642E-2</v>
      </c>
    </row>
    <row r="117" spans="1:12">
      <c r="A117" t="s">
        <v>12</v>
      </c>
      <c r="B117" t="s">
        <v>83</v>
      </c>
      <c r="C117" t="s">
        <v>44</v>
      </c>
      <c r="D117" t="s">
        <v>36</v>
      </c>
      <c r="E117" t="s">
        <v>65</v>
      </c>
      <c r="F117" t="str">
        <f t="shared" si="1"/>
        <v>Summer '19</v>
      </c>
      <c r="G117" t="s">
        <v>17</v>
      </c>
      <c r="H117" t="s">
        <v>34</v>
      </c>
      <c r="I117" t="s">
        <v>40</v>
      </c>
      <c r="J117" s="2" t="s">
        <v>14</v>
      </c>
      <c r="K117" s="2" t="s">
        <v>14</v>
      </c>
      <c r="L117" s="2" t="s">
        <v>14</v>
      </c>
    </row>
    <row r="118" spans="1:12">
      <c r="A118" t="s">
        <v>12</v>
      </c>
      <c r="B118" t="s">
        <v>84</v>
      </c>
      <c r="C118" t="s">
        <v>44</v>
      </c>
      <c r="D118" t="s">
        <v>38</v>
      </c>
      <c r="E118" t="s">
        <v>64</v>
      </c>
      <c r="F118" t="str">
        <f t="shared" si="1"/>
        <v>Winter '19</v>
      </c>
      <c r="G118" t="s">
        <v>15</v>
      </c>
      <c r="H118" t="s">
        <v>34</v>
      </c>
      <c r="I118" t="s">
        <v>35</v>
      </c>
      <c r="J118" s="2">
        <v>2.1000000000000001E-2</v>
      </c>
      <c r="K118" s="2">
        <v>3.9465020000000002E-3</v>
      </c>
      <c r="L118" s="2">
        <v>1.7053498E-2</v>
      </c>
    </row>
    <row r="119" spans="1:12">
      <c r="A119" t="s">
        <v>12</v>
      </c>
      <c r="B119" t="s">
        <v>84</v>
      </c>
      <c r="C119" t="s">
        <v>44</v>
      </c>
      <c r="D119" t="s">
        <v>38</v>
      </c>
      <c r="E119" t="s">
        <v>65</v>
      </c>
      <c r="F119" t="str">
        <f t="shared" si="1"/>
        <v>Summer '19</v>
      </c>
      <c r="G119" t="s">
        <v>15</v>
      </c>
      <c r="H119" t="s">
        <v>34</v>
      </c>
      <c r="I119" t="s">
        <v>35</v>
      </c>
      <c r="J119" s="2">
        <v>0.06</v>
      </c>
      <c r="K119" s="2">
        <v>2.6394879E-2</v>
      </c>
      <c r="L119" s="2">
        <v>3.3605122000000001E-2</v>
      </c>
    </row>
    <row r="120" spans="1:12">
      <c r="A120" t="s">
        <v>12</v>
      </c>
      <c r="B120" t="s">
        <v>84</v>
      </c>
      <c r="C120" t="s">
        <v>44</v>
      </c>
      <c r="D120" t="s">
        <v>37</v>
      </c>
      <c r="E120" t="s">
        <v>64</v>
      </c>
      <c r="F120" t="str">
        <f t="shared" si="1"/>
        <v>Winter '19</v>
      </c>
      <c r="G120" t="s">
        <v>15</v>
      </c>
      <c r="H120" t="s">
        <v>34</v>
      </c>
      <c r="I120" t="s">
        <v>35</v>
      </c>
      <c r="J120" s="2">
        <v>1.4E-2</v>
      </c>
      <c r="K120" s="2">
        <v>1.0545317E-2</v>
      </c>
      <c r="L120" s="2">
        <v>5.9466639999999999E-3</v>
      </c>
    </row>
    <row r="121" spans="1:12">
      <c r="A121" t="s">
        <v>12</v>
      </c>
      <c r="B121" t="s">
        <v>84</v>
      </c>
      <c r="C121" t="s">
        <v>44</v>
      </c>
      <c r="D121" t="s">
        <v>37</v>
      </c>
      <c r="E121" t="s">
        <v>65</v>
      </c>
      <c r="F121" t="str">
        <f t="shared" si="1"/>
        <v>Summer '19</v>
      </c>
      <c r="G121" t="s">
        <v>15</v>
      </c>
      <c r="H121" t="s">
        <v>34</v>
      </c>
      <c r="I121" t="s">
        <v>35</v>
      </c>
      <c r="J121" s="2">
        <v>8.2666666999999999E-2</v>
      </c>
      <c r="K121" s="2">
        <v>6.1470721999999998E-2</v>
      </c>
      <c r="L121" s="2">
        <v>2.1195945000000001E-2</v>
      </c>
    </row>
    <row r="122" spans="1:12">
      <c r="A122" t="s">
        <v>12</v>
      </c>
      <c r="B122" t="s">
        <v>84</v>
      </c>
      <c r="C122" t="s">
        <v>44</v>
      </c>
      <c r="D122" t="s">
        <v>36</v>
      </c>
      <c r="E122" t="s">
        <v>64</v>
      </c>
      <c r="F122" t="str">
        <f t="shared" si="1"/>
        <v>Winter '19</v>
      </c>
      <c r="G122" t="s">
        <v>15</v>
      </c>
      <c r="H122" t="s">
        <v>34</v>
      </c>
      <c r="I122" t="s">
        <v>35</v>
      </c>
      <c r="J122" s="2">
        <v>3.4500000000000003E-2</v>
      </c>
      <c r="K122" s="2">
        <v>8.9459689999999998E-3</v>
      </c>
      <c r="L122" s="2">
        <v>2.5554032000000001E-2</v>
      </c>
    </row>
    <row r="123" spans="1:12">
      <c r="A123" t="s">
        <v>12</v>
      </c>
      <c r="B123" t="s">
        <v>84</v>
      </c>
      <c r="C123" t="s">
        <v>44</v>
      </c>
      <c r="D123" t="s">
        <v>36</v>
      </c>
      <c r="E123" t="s">
        <v>65</v>
      </c>
      <c r="F123" t="str">
        <f t="shared" si="1"/>
        <v>Summer '19</v>
      </c>
      <c r="G123" t="s">
        <v>15</v>
      </c>
      <c r="H123" t="s">
        <v>34</v>
      </c>
      <c r="I123" t="s">
        <v>35</v>
      </c>
      <c r="J123" s="2">
        <v>9.8833332999999995E-2</v>
      </c>
      <c r="K123" s="2">
        <v>7.1434091000000005E-2</v>
      </c>
      <c r="L123" s="2">
        <v>2.7399242000000001E-2</v>
      </c>
    </row>
    <row r="124" spans="1:12">
      <c r="A124" t="s">
        <v>12</v>
      </c>
      <c r="B124" t="s">
        <v>85</v>
      </c>
      <c r="C124" t="s">
        <v>49</v>
      </c>
      <c r="D124" t="s">
        <v>38</v>
      </c>
      <c r="E124" t="s">
        <v>64</v>
      </c>
      <c r="F124" t="str">
        <f t="shared" si="1"/>
        <v>Winter '19</v>
      </c>
      <c r="G124" t="s">
        <v>15</v>
      </c>
      <c r="H124" t="s">
        <v>34</v>
      </c>
      <c r="I124" t="s">
        <v>35</v>
      </c>
      <c r="J124" s="2">
        <v>0.3846</v>
      </c>
      <c r="K124" s="2">
        <v>0.36661274599999999</v>
      </c>
      <c r="L124" s="2">
        <v>1.9443278000000001E-2</v>
      </c>
    </row>
    <row r="125" spans="1:12">
      <c r="A125" t="s">
        <v>12</v>
      </c>
      <c r="B125" t="s">
        <v>85</v>
      </c>
      <c r="C125" t="s">
        <v>49</v>
      </c>
      <c r="D125" t="s">
        <v>38</v>
      </c>
      <c r="E125" t="s">
        <v>65</v>
      </c>
      <c r="F125" t="str">
        <f t="shared" si="1"/>
        <v>Summer '19</v>
      </c>
      <c r="G125" t="s">
        <v>15</v>
      </c>
      <c r="H125" t="s">
        <v>34</v>
      </c>
      <c r="I125" t="s">
        <v>35</v>
      </c>
      <c r="J125" s="2">
        <v>0.554666667</v>
      </c>
      <c r="K125" s="2">
        <v>0.51437247200000003</v>
      </c>
      <c r="L125" s="2">
        <v>4.0294194999999998E-2</v>
      </c>
    </row>
    <row r="126" spans="1:12">
      <c r="A126" t="s">
        <v>12</v>
      </c>
      <c r="B126" t="s">
        <v>85</v>
      </c>
      <c r="C126" t="s">
        <v>49</v>
      </c>
      <c r="D126" t="s">
        <v>37</v>
      </c>
      <c r="E126" t="s">
        <v>64</v>
      </c>
      <c r="F126" t="str">
        <f t="shared" si="1"/>
        <v>Winter '19</v>
      </c>
      <c r="G126" t="s">
        <v>15</v>
      </c>
      <c r="H126" t="s">
        <v>34</v>
      </c>
      <c r="I126" t="s">
        <v>35</v>
      </c>
      <c r="J126" s="2">
        <v>0.41575000000000001</v>
      </c>
      <c r="K126" s="2">
        <v>0.38464082900000002</v>
      </c>
      <c r="L126" s="2">
        <v>3.1109172000000001E-2</v>
      </c>
    </row>
    <row r="127" spans="1:12">
      <c r="A127" t="s">
        <v>12</v>
      </c>
      <c r="B127" t="s">
        <v>85</v>
      </c>
      <c r="C127" t="s">
        <v>49</v>
      </c>
      <c r="D127" t="s">
        <v>37</v>
      </c>
      <c r="E127" t="s">
        <v>65</v>
      </c>
      <c r="F127" t="str">
        <f t="shared" si="1"/>
        <v>Summer '19</v>
      </c>
      <c r="G127" t="s">
        <v>15</v>
      </c>
      <c r="H127" t="s">
        <v>34</v>
      </c>
      <c r="I127" t="s">
        <v>35</v>
      </c>
      <c r="J127" s="2">
        <v>0.76149999999999995</v>
      </c>
      <c r="K127" s="2">
        <v>0.69215958</v>
      </c>
      <c r="L127" s="2">
        <v>6.934042E-2</v>
      </c>
    </row>
    <row r="128" spans="1:12">
      <c r="A128" t="s">
        <v>12</v>
      </c>
      <c r="B128" t="s">
        <v>85</v>
      </c>
      <c r="C128" t="s">
        <v>49</v>
      </c>
      <c r="D128" t="s">
        <v>36</v>
      </c>
      <c r="E128" t="s">
        <v>64</v>
      </c>
      <c r="F128" t="str">
        <f t="shared" si="1"/>
        <v>Winter '19</v>
      </c>
      <c r="G128" t="s">
        <v>15</v>
      </c>
      <c r="H128" t="s">
        <v>34</v>
      </c>
      <c r="I128" t="s">
        <v>35</v>
      </c>
      <c r="J128" s="2">
        <v>0.15725</v>
      </c>
      <c r="K128" s="2">
        <v>0.10331814</v>
      </c>
      <c r="L128" s="2">
        <v>5.3931859999999998E-2</v>
      </c>
    </row>
    <row r="129" spans="1:12">
      <c r="A129" t="s">
        <v>12</v>
      </c>
      <c r="B129" t="s">
        <v>85</v>
      </c>
      <c r="C129" t="s">
        <v>49</v>
      </c>
      <c r="D129" t="s">
        <v>36</v>
      </c>
      <c r="E129" t="s">
        <v>65</v>
      </c>
      <c r="F129" t="str">
        <f t="shared" si="1"/>
        <v>Summer '19</v>
      </c>
      <c r="G129" t="s">
        <v>15</v>
      </c>
      <c r="H129" t="s">
        <v>34</v>
      </c>
      <c r="I129" t="s">
        <v>35</v>
      </c>
      <c r="J129" s="2">
        <v>0.46083333300000001</v>
      </c>
      <c r="K129" s="2">
        <v>0.42453902900000001</v>
      </c>
      <c r="L129" s="2">
        <v>3.6294303999999999E-2</v>
      </c>
    </row>
    <row r="130" spans="1:12">
      <c r="A130" t="s">
        <v>12</v>
      </c>
      <c r="B130" t="s">
        <v>86</v>
      </c>
      <c r="C130" t="s">
        <v>49</v>
      </c>
      <c r="D130" t="s">
        <v>38</v>
      </c>
      <c r="E130" t="s">
        <v>64</v>
      </c>
      <c r="F130" t="str">
        <f t="shared" si="1"/>
        <v>Winter '19</v>
      </c>
      <c r="G130" t="s">
        <v>16</v>
      </c>
      <c r="H130" t="s">
        <v>42</v>
      </c>
      <c r="I130" t="s">
        <v>40</v>
      </c>
      <c r="J130" s="2">
        <v>0.210666667</v>
      </c>
      <c r="K130" s="2">
        <v>0.19081979099999999</v>
      </c>
      <c r="L130" s="2">
        <v>1.9846875999999999E-2</v>
      </c>
    </row>
    <row r="131" spans="1:12">
      <c r="A131" t="s">
        <v>12</v>
      </c>
      <c r="B131" t="s">
        <v>86</v>
      </c>
      <c r="C131" t="s">
        <v>49</v>
      </c>
      <c r="D131" t="s">
        <v>38</v>
      </c>
      <c r="E131" t="s">
        <v>65</v>
      </c>
      <c r="F131" t="str">
        <f t="shared" si="1"/>
        <v>Summer '19</v>
      </c>
      <c r="G131" t="s">
        <v>16</v>
      </c>
      <c r="H131" t="s">
        <v>42</v>
      </c>
      <c r="I131" t="s">
        <v>40</v>
      </c>
      <c r="J131" s="2">
        <v>0.27750000000000002</v>
      </c>
      <c r="K131" s="2">
        <v>0.230035294</v>
      </c>
      <c r="L131" s="2">
        <v>4.7464706000000002E-2</v>
      </c>
    </row>
    <row r="132" spans="1:12">
      <c r="A132" t="s">
        <v>12</v>
      </c>
      <c r="B132" t="s">
        <v>86</v>
      </c>
      <c r="C132" t="s">
        <v>49</v>
      </c>
      <c r="D132" t="s">
        <v>37</v>
      </c>
      <c r="E132" t="s">
        <v>64</v>
      </c>
      <c r="F132" t="str">
        <f t="shared" si="1"/>
        <v>Winter '19</v>
      </c>
      <c r="G132" t="s">
        <v>16</v>
      </c>
      <c r="H132" t="s">
        <v>42</v>
      </c>
      <c r="I132" t="s">
        <v>40</v>
      </c>
      <c r="J132" s="2">
        <v>0.51875000000000004</v>
      </c>
      <c r="K132" s="2">
        <v>0.49588586699999998</v>
      </c>
      <c r="L132" s="2">
        <v>2.2864134000000001E-2</v>
      </c>
    </row>
    <row r="133" spans="1:12">
      <c r="A133" t="s">
        <v>12</v>
      </c>
      <c r="B133" t="s">
        <v>86</v>
      </c>
      <c r="C133" t="s">
        <v>49</v>
      </c>
      <c r="D133" t="s">
        <v>37</v>
      </c>
      <c r="E133" t="s">
        <v>65</v>
      </c>
      <c r="F133" t="str">
        <f t="shared" ref="F133:F147" si="2">IF(E133="E4","Winter '19","Summer '19")</f>
        <v>Summer '19</v>
      </c>
      <c r="G133" t="s">
        <v>16</v>
      </c>
      <c r="H133" t="s">
        <v>42</v>
      </c>
      <c r="I133" t="s">
        <v>40</v>
      </c>
      <c r="J133" s="2">
        <v>0.42509999999999998</v>
      </c>
      <c r="K133" s="2">
        <v>0.39349961999999999</v>
      </c>
      <c r="L133" s="2">
        <v>3.1600379999999997E-2</v>
      </c>
    </row>
    <row r="134" spans="1:12">
      <c r="A134" t="s">
        <v>12</v>
      </c>
      <c r="B134" t="s">
        <v>86</v>
      </c>
      <c r="C134" t="s">
        <v>49</v>
      </c>
      <c r="D134" t="s">
        <v>36</v>
      </c>
      <c r="E134" t="s">
        <v>64</v>
      </c>
      <c r="F134" t="str">
        <f t="shared" si="2"/>
        <v>Winter '19</v>
      </c>
      <c r="G134" t="s">
        <v>16</v>
      </c>
      <c r="H134" t="s">
        <v>42</v>
      </c>
      <c r="I134" t="s">
        <v>40</v>
      </c>
      <c r="J134" s="2">
        <v>0.192333333</v>
      </c>
      <c r="K134" s="2">
        <v>0.15674495299999999</v>
      </c>
      <c r="L134" s="2">
        <v>3.5588381000000002E-2</v>
      </c>
    </row>
    <row r="135" spans="1:12">
      <c r="A135" t="s">
        <v>12</v>
      </c>
      <c r="B135" t="s">
        <v>86</v>
      </c>
      <c r="C135" t="s">
        <v>49</v>
      </c>
      <c r="D135" t="s">
        <v>36</v>
      </c>
      <c r="E135" t="s">
        <v>65</v>
      </c>
      <c r="F135" t="str">
        <f t="shared" si="2"/>
        <v>Summer '19</v>
      </c>
      <c r="G135" t="s">
        <v>16</v>
      </c>
      <c r="H135" t="s">
        <v>42</v>
      </c>
      <c r="I135" t="s">
        <v>40</v>
      </c>
      <c r="J135" s="2">
        <v>0.86050000000000004</v>
      </c>
      <c r="K135" s="2">
        <v>0.795701934</v>
      </c>
      <c r="L135" s="2">
        <v>6.4798066000000001E-2</v>
      </c>
    </row>
    <row r="136" spans="1:12">
      <c r="A136" t="s">
        <v>12</v>
      </c>
      <c r="B136" t="s">
        <v>87</v>
      </c>
      <c r="C136" t="s">
        <v>49</v>
      </c>
      <c r="D136" t="s">
        <v>38</v>
      </c>
      <c r="E136" t="s">
        <v>64</v>
      </c>
      <c r="F136" t="str">
        <f t="shared" si="2"/>
        <v>Winter '19</v>
      </c>
      <c r="G136" t="s">
        <v>13</v>
      </c>
      <c r="H136" t="s">
        <v>42</v>
      </c>
      <c r="I136" t="s">
        <v>35</v>
      </c>
      <c r="J136" s="2">
        <v>4.5600000000000002E-2</v>
      </c>
      <c r="K136" s="2">
        <v>3.0912974999999999E-2</v>
      </c>
      <c r="L136" s="2">
        <v>1.4687024999999999E-2</v>
      </c>
    </row>
    <row r="137" spans="1:12">
      <c r="A137" t="s">
        <v>12</v>
      </c>
      <c r="B137" t="s">
        <v>87</v>
      </c>
      <c r="C137" t="s">
        <v>49</v>
      </c>
      <c r="D137" t="s">
        <v>38</v>
      </c>
      <c r="E137" t="s">
        <v>65</v>
      </c>
      <c r="F137" t="str">
        <f t="shared" si="2"/>
        <v>Summer '19</v>
      </c>
      <c r="G137" t="s">
        <v>13</v>
      </c>
      <c r="H137" t="s">
        <v>42</v>
      </c>
      <c r="I137" t="s">
        <v>35</v>
      </c>
      <c r="J137" s="2">
        <v>0.1105</v>
      </c>
      <c r="K137" s="2">
        <v>0.108741878</v>
      </c>
      <c r="L137" s="2">
        <v>1.9338350000000001E-3</v>
      </c>
    </row>
    <row r="138" spans="1:12">
      <c r="A138" t="s">
        <v>12</v>
      </c>
      <c r="B138" t="s">
        <v>87</v>
      </c>
      <c r="C138" t="s">
        <v>49</v>
      </c>
      <c r="D138" t="s">
        <v>37</v>
      </c>
      <c r="E138" t="s">
        <v>64</v>
      </c>
      <c r="F138" t="str">
        <f t="shared" si="2"/>
        <v>Winter '19</v>
      </c>
      <c r="G138" t="s">
        <v>13</v>
      </c>
      <c r="H138" t="s">
        <v>42</v>
      </c>
      <c r="I138" t="s">
        <v>35</v>
      </c>
      <c r="J138" s="2">
        <v>6.4000000000000001E-2</v>
      </c>
      <c r="K138" s="2">
        <v>3.4970759999999997E-2</v>
      </c>
      <c r="L138" s="2">
        <v>2.9029241000000001E-2</v>
      </c>
    </row>
    <row r="139" spans="1:12">
      <c r="A139" t="s">
        <v>12</v>
      </c>
      <c r="B139" t="s">
        <v>87</v>
      </c>
      <c r="C139" t="s">
        <v>49</v>
      </c>
      <c r="D139" t="s">
        <v>37</v>
      </c>
      <c r="E139" t="s">
        <v>65</v>
      </c>
      <c r="F139" t="str">
        <f t="shared" si="2"/>
        <v>Summer '19</v>
      </c>
      <c r="G139" t="s">
        <v>13</v>
      </c>
      <c r="H139" t="s">
        <v>42</v>
      </c>
      <c r="I139" t="s">
        <v>35</v>
      </c>
      <c r="J139" s="2">
        <v>0.124833333</v>
      </c>
      <c r="K139" s="2">
        <v>0.119565485</v>
      </c>
      <c r="L139" s="2">
        <v>5.2678480000000003E-3</v>
      </c>
    </row>
    <row r="140" spans="1:12">
      <c r="A140" t="s">
        <v>12</v>
      </c>
      <c r="B140" t="s">
        <v>87</v>
      </c>
      <c r="C140" t="s">
        <v>49</v>
      </c>
      <c r="D140" t="s">
        <v>36</v>
      </c>
      <c r="E140" t="s">
        <v>64</v>
      </c>
      <c r="F140" t="str">
        <f t="shared" si="2"/>
        <v>Winter '19</v>
      </c>
      <c r="G140" t="s">
        <v>13</v>
      </c>
      <c r="H140" t="s">
        <v>42</v>
      </c>
      <c r="I140" t="s">
        <v>35</v>
      </c>
      <c r="J140" s="2">
        <v>5.1333333000000002E-2</v>
      </c>
      <c r="K140" s="2">
        <v>3.2879452000000003E-2</v>
      </c>
      <c r="L140" s="2">
        <v>1.8966212999999999E-2</v>
      </c>
    </row>
    <row r="141" spans="1:12">
      <c r="A141" t="s">
        <v>12</v>
      </c>
      <c r="B141" t="s">
        <v>87</v>
      </c>
      <c r="C141" t="s">
        <v>49</v>
      </c>
      <c r="D141" t="s">
        <v>36</v>
      </c>
      <c r="E141" t="s">
        <v>65</v>
      </c>
      <c r="F141" t="str">
        <f t="shared" si="2"/>
        <v>Summer '19</v>
      </c>
      <c r="G141" t="s">
        <v>13</v>
      </c>
      <c r="H141" t="s">
        <v>42</v>
      </c>
      <c r="I141" t="s">
        <v>35</v>
      </c>
      <c r="J141" s="2">
        <v>0.18375</v>
      </c>
      <c r="K141" s="2">
        <v>0.16239408</v>
      </c>
      <c r="L141" s="2">
        <v>2.135592E-2</v>
      </c>
    </row>
    <row r="142" spans="1:12">
      <c r="A142" t="s">
        <v>12</v>
      </c>
      <c r="B142" t="s">
        <v>88</v>
      </c>
      <c r="C142" t="s">
        <v>49</v>
      </c>
      <c r="D142" t="s">
        <v>38</v>
      </c>
      <c r="E142" t="s">
        <v>64</v>
      </c>
      <c r="F142" t="str">
        <f t="shared" si="2"/>
        <v>Winter '19</v>
      </c>
      <c r="G142" t="s">
        <v>17</v>
      </c>
      <c r="H142" t="s">
        <v>34</v>
      </c>
      <c r="I142" t="s">
        <v>40</v>
      </c>
      <c r="J142" s="2">
        <v>5.5333332999999998E-2</v>
      </c>
      <c r="K142" s="2">
        <v>2.2384794E-2</v>
      </c>
      <c r="L142" s="2">
        <v>3.2948538999999999E-2</v>
      </c>
    </row>
    <row r="143" spans="1:12">
      <c r="A143" t="s">
        <v>12</v>
      </c>
      <c r="B143" t="s">
        <v>88</v>
      </c>
      <c r="C143" t="s">
        <v>49</v>
      </c>
      <c r="D143" t="s">
        <v>38</v>
      </c>
      <c r="E143" t="s">
        <v>65</v>
      </c>
      <c r="F143" t="str">
        <f t="shared" si="2"/>
        <v>Summer '19</v>
      </c>
      <c r="G143" t="s">
        <v>17</v>
      </c>
      <c r="H143" t="s">
        <v>34</v>
      </c>
      <c r="I143" t="s">
        <v>40</v>
      </c>
      <c r="J143" s="2">
        <v>0.14099999999999999</v>
      </c>
      <c r="K143" s="2">
        <v>9.5827691000000007E-2</v>
      </c>
      <c r="L143" s="2">
        <v>4.5172309000000001E-2</v>
      </c>
    </row>
    <row r="144" spans="1:12">
      <c r="A144" t="s">
        <v>12</v>
      </c>
      <c r="B144" t="s">
        <v>88</v>
      </c>
      <c r="C144" t="s">
        <v>49</v>
      </c>
      <c r="D144" t="s">
        <v>37</v>
      </c>
      <c r="E144" t="s">
        <v>64</v>
      </c>
      <c r="F144" t="str">
        <f t="shared" si="2"/>
        <v>Winter '19</v>
      </c>
      <c r="G144" t="s">
        <v>17</v>
      </c>
      <c r="H144" t="s">
        <v>34</v>
      </c>
      <c r="I144" t="s">
        <v>40</v>
      </c>
      <c r="J144" s="2">
        <v>9.7750000000000004E-2</v>
      </c>
      <c r="K144" s="2">
        <v>8.0301075999999999E-2</v>
      </c>
      <c r="L144" s="2">
        <v>1.8225913E-2</v>
      </c>
    </row>
    <row r="145" spans="1:12">
      <c r="A145" t="s">
        <v>12</v>
      </c>
      <c r="B145" t="s">
        <v>88</v>
      </c>
      <c r="C145" t="s">
        <v>49</v>
      </c>
      <c r="D145" t="s">
        <v>37</v>
      </c>
      <c r="E145" t="s">
        <v>65</v>
      </c>
      <c r="F145" t="str">
        <f t="shared" si="2"/>
        <v>Summer '19</v>
      </c>
      <c r="G145" t="s">
        <v>17</v>
      </c>
      <c r="H145" t="s">
        <v>34</v>
      </c>
      <c r="I145" t="s">
        <v>40</v>
      </c>
      <c r="J145" s="2">
        <v>0.12870000000000001</v>
      </c>
      <c r="K145" s="2">
        <v>8.8918419999999998E-2</v>
      </c>
      <c r="L145" s="2">
        <v>3.9781579999999997E-2</v>
      </c>
    </row>
    <row r="146" spans="1:12">
      <c r="A146" t="s">
        <v>12</v>
      </c>
      <c r="B146" t="s">
        <v>88</v>
      </c>
      <c r="C146" t="s">
        <v>49</v>
      </c>
      <c r="D146" t="s">
        <v>36</v>
      </c>
      <c r="E146" t="s">
        <v>64</v>
      </c>
      <c r="F146" t="str">
        <f t="shared" si="2"/>
        <v>Winter '19</v>
      </c>
      <c r="G146" t="s">
        <v>17</v>
      </c>
      <c r="H146" t="s">
        <v>34</v>
      </c>
      <c r="I146" t="s">
        <v>40</v>
      </c>
      <c r="J146" s="2">
        <v>7.0000000000000007E-2</v>
      </c>
      <c r="K146" s="2">
        <v>5.6838643000000001E-2</v>
      </c>
      <c r="L146" s="2">
        <v>1.3985592E-2</v>
      </c>
    </row>
    <row r="147" spans="1:12">
      <c r="A147" t="s">
        <v>12</v>
      </c>
      <c r="B147" t="s">
        <v>88</v>
      </c>
      <c r="C147" t="s">
        <v>49</v>
      </c>
      <c r="D147" t="s">
        <v>36</v>
      </c>
      <c r="E147" t="s">
        <v>65</v>
      </c>
      <c r="F147" t="str">
        <f t="shared" si="2"/>
        <v>Summer '19</v>
      </c>
      <c r="G147" t="s">
        <v>17</v>
      </c>
      <c r="H147" t="s">
        <v>34</v>
      </c>
      <c r="I147" t="s">
        <v>40</v>
      </c>
      <c r="J147" s="2">
        <v>0.26216666700000002</v>
      </c>
      <c r="K147" s="2">
        <v>0.23476460599999999</v>
      </c>
      <c r="L147" s="2">
        <v>2.7402060999999998E-2</v>
      </c>
    </row>
  </sheetData>
  <mergeCells count="1">
    <mergeCell ref="J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="90" zoomScaleNormal="90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E19" sqref="E19"/>
    </sheetView>
  </sheetViews>
  <sheetFormatPr baseColWidth="10" defaultColWidth="8.6640625" defaultRowHeight="14"/>
  <cols>
    <col min="2" max="2" width="11.83203125" bestFit="1" customWidth="1"/>
    <col min="3" max="3" width="10.25" customWidth="1"/>
    <col min="4" max="4" width="11.5" bestFit="1" customWidth="1"/>
    <col min="5" max="5" width="9.6640625" bestFit="1" customWidth="1"/>
    <col min="6" max="6" width="9.4140625" bestFit="1" customWidth="1"/>
    <col min="7" max="7" width="12.4140625" bestFit="1" customWidth="1"/>
    <col min="8" max="8" width="15.25" bestFit="1" customWidth="1"/>
    <col min="9" max="9" width="12.25" bestFit="1" customWidth="1"/>
    <col min="10" max="10" width="13.75" bestFit="1" customWidth="1"/>
    <col min="11" max="12" width="7.9140625" bestFit="1" customWidth="1"/>
    <col min="13" max="13" width="11.5" bestFit="1" customWidth="1"/>
    <col min="14" max="14" width="20.33203125" bestFit="1" customWidth="1"/>
    <col min="16" max="16" width="11.75" bestFit="1" customWidth="1"/>
    <col min="17" max="17" width="22.4140625" customWidth="1"/>
  </cols>
  <sheetData>
    <row r="1" spans="1:17" s="6" customFormat="1" ht="42">
      <c r="A1" s="24" t="s">
        <v>0</v>
      </c>
      <c r="B1" s="24" t="s">
        <v>112</v>
      </c>
      <c r="C1" s="24" t="s">
        <v>124</v>
      </c>
      <c r="D1" s="16" t="s">
        <v>126</v>
      </c>
      <c r="E1" s="16" t="s">
        <v>127</v>
      </c>
      <c r="F1" s="16" t="s">
        <v>90</v>
      </c>
      <c r="G1" s="16" t="s">
        <v>113</v>
      </c>
      <c r="H1" s="16" t="s">
        <v>114</v>
      </c>
      <c r="I1" s="16" t="s">
        <v>115</v>
      </c>
      <c r="J1" s="16" t="s">
        <v>116</v>
      </c>
      <c r="K1" s="18" t="s">
        <v>117</v>
      </c>
      <c r="L1" s="18" t="s">
        <v>118</v>
      </c>
      <c r="M1" s="18" t="s">
        <v>119</v>
      </c>
      <c r="N1" s="17" t="s">
        <v>120</v>
      </c>
      <c r="O1" s="18" t="s">
        <v>118</v>
      </c>
      <c r="P1" s="18" t="s">
        <v>119</v>
      </c>
      <c r="Q1" s="17" t="s">
        <v>120</v>
      </c>
    </row>
    <row r="2" spans="1:17" s="6" customFormat="1">
      <c r="A2" s="11" t="s">
        <v>89</v>
      </c>
      <c r="B2" s="11" t="s">
        <v>89</v>
      </c>
      <c r="C2" s="11" t="s">
        <v>125</v>
      </c>
      <c r="D2" s="11" t="s">
        <v>95</v>
      </c>
      <c r="E2" s="11" t="s">
        <v>95</v>
      </c>
      <c r="F2" s="11" t="s">
        <v>95</v>
      </c>
      <c r="G2" s="11" t="s">
        <v>95</v>
      </c>
      <c r="H2" s="11" t="s">
        <v>95</v>
      </c>
      <c r="I2" s="11" t="s">
        <v>95</v>
      </c>
      <c r="J2" s="11" t="s">
        <v>95</v>
      </c>
      <c r="K2" s="11" t="s">
        <v>128</v>
      </c>
      <c r="L2" s="11" t="s">
        <v>128</v>
      </c>
      <c r="M2" s="11" t="s">
        <v>128</v>
      </c>
      <c r="N2" s="11" t="s">
        <v>128</v>
      </c>
      <c r="O2" s="11" t="s">
        <v>129</v>
      </c>
      <c r="P2" s="11" t="s">
        <v>129</v>
      </c>
      <c r="Q2" s="11" t="s">
        <v>129</v>
      </c>
    </row>
    <row r="3" spans="1:17" s="20" customFormat="1">
      <c r="A3" s="20" t="s">
        <v>18</v>
      </c>
      <c r="B3" s="20" t="s">
        <v>121</v>
      </c>
      <c r="C3" s="20">
        <v>0</v>
      </c>
      <c r="D3" s="19">
        <v>5.790476190476191E-2</v>
      </c>
      <c r="E3" s="19">
        <v>3.8095238095238092E-2</v>
      </c>
      <c r="F3" s="23">
        <v>1.9809523809523819E-2</v>
      </c>
      <c r="G3" s="25">
        <v>4.700764545706713E-4</v>
      </c>
      <c r="H3" s="26">
        <v>3.9070160839789229E-3</v>
      </c>
      <c r="I3" s="25"/>
      <c r="J3" s="25"/>
      <c r="K3" s="21">
        <f>E3/D3*100</f>
        <v>65.789473684210506</v>
      </c>
      <c r="L3" s="21">
        <f>F3/D3*100</f>
        <v>34.210526315789487</v>
      </c>
      <c r="M3" s="21">
        <f>H3/D3*100</f>
        <v>6.7473139608188628</v>
      </c>
      <c r="N3" s="21">
        <f t="shared" ref="N3:N6" si="0">100-K3-M3</f>
        <v>27.463212354970629</v>
      </c>
      <c r="O3" s="21">
        <f>P3+Q3</f>
        <v>100</v>
      </c>
      <c r="P3" s="21">
        <f>H3/F3*100</f>
        <v>19.722917731624364</v>
      </c>
      <c r="Q3" s="21">
        <f>100-P3</f>
        <v>80.277082268375636</v>
      </c>
    </row>
    <row r="4" spans="1:17" s="20" customFormat="1">
      <c r="A4" s="20" t="s">
        <v>18</v>
      </c>
      <c r="B4" s="20" t="s">
        <v>122</v>
      </c>
      <c r="C4" s="20">
        <v>0</v>
      </c>
      <c r="D4" s="19">
        <v>0.42029411764705887</v>
      </c>
      <c r="E4" s="19">
        <v>0.35088525673448689</v>
      </c>
      <c r="F4" s="23">
        <v>6.9408860912571979E-2</v>
      </c>
      <c r="G4" s="25">
        <v>5.2441628286597234E-3</v>
      </c>
      <c r="H4" s="26">
        <v>2.6856180405759943E-2</v>
      </c>
      <c r="I4" s="25"/>
      <c r="J4" s="25"/>
      <c r="K4" s="21">
        <f>E4/D4*100</f>
        <v>83.485645409185111</v>
      </c>
      <c r="L4" s="21">
        <f>F4/D4*100</f>
        <v>16.514354590814882</v>
      </c>
      <c r="M4" s="21">
        <f>H4/D4*100</f>
        <v>6.3898539803767527</v>
      </c>
      <c r="N4" s="21">
        <f t="shared" si="0"/>
        <v>10.124500610438137</v>
      </c>
      <c r="O4" s="21">
        <f>P4+Q4</f>
        <v>100</v>
      </c>
      <c r="P4" s="21">
        <f t="shared" ref="P4:P6" si="1">H4/F4*100</f>
        <v>38.692726047742269</v>
      </c>
      <c r="Q4" s="21">
        <f t="shared" ref="Q4:Q6" si="2">100-P4</f>
        <v>61.307273952257731</v>
      </c>
    </row>
    <row r="5" spans="1:17" s="20" customFormat="1">
      <c r="A5" s="20" t="s">
        <v>123</v>
      </c>
      <c r="B5" s="20" t="s">
        <v>121</v>
      </c>
      <c r="C5" s="20">
        <v>0</v>
      </c>
      <c r="D5" s="19">
        <v>4.533333333333333E-2</v>
      </c>
      <c r="E5" s="19">
        <v>3.0814814814814812E-2</v>
      </c>
      <c r="F5" s="23">
        <f>D5-E5</f>
        <v>1.4518518518518517E-2</v>
      </c>
      <c r="G5" s="25">
        <v>2.1580311058878457E-3</v>
      </c>
      <c r="H5" s="26">
        <v>5.7486787214009261E-3</v>
      </c>
      <c r="I5" s="25">
        <v>0</v>
      </c>
      <c r="J5" s="25">
        <v>0</v>
      </c>
      <c r="K5" s="21">
        <f>E5/D5*100</f>
        <v>67.973856209150327</v>
      </c>
      <c r="L5" s="21">
        <f>F5/D5*100</f>
        <v>32.026143790849673</v>
      </c>
      <c r="M5" s="21">
        <f>H5/D5*100</f>
        <v>12.680908944266751</v>
      </c>
      <c r="N5" s="21">
        <f t="shared" si="0"/>
        <v>19.345234846582922</v>
      </c>
      <c r="O5" s="21">
        <f>P5+Q5</f>
        <v>100</v>
      </c>
      <c r="P5" s="21">
        <f t="shared" si="1"/>
        <v>39.595491193322708</v>
      </c>
      <c r="Q5" s="21">
        <f t="shared" si="2"/>
        <v>60.404508806677292</v>
      </c>
    </row>
    <row r="6" spans="1:17" s="20" customFormat="1">
      <c r="A6" s="20" t="s">
        <v>123</v>
      </c>
      <c r="B6" s="20" t="s">
        <v>122</v>
      </c>
      <c r="C6" s="20">
        <v>0</v>
      </c>
      <c r="D6" s="19">
        <v>0.116331428571429</v>
      </c>
      <c r="E6" s="19">
        <v>8.9935495584741579E-2</v>
      </c>
      <c r="F6" s="23">
        <f t="shared" ref="F6" si="3">D6-E6</f>
        <v>2.6395932986687423E-2</v>
      </c>
      <c r="G6" s="25">
        <v>1.3643985339766354E-3</v>
      </c>
      <c r="H6" s="26">
        <v>4.6042517207638706E-3</v>
      </c>
      <c r="I6" s="25">
        <v>5.5704589547202971E-3</v>
      </c>
      <c r="J6" s="25">
        <v>0</v>
      </c>
      <c r="K6" s="21">
        <f>E6/D6*100</f>
        <v>77.309714742753314</v>
      </c>
      <c r="L6" s="21">
        <f>F6/D6*100</f>
        <v>22.690285257246696</v>
      </c>
      <c r="M6" s="21">
        <f>H6/D6*100</f>
        <v>3.9578743055981649</v>
      </c>
      <c r="N6" s="21">
        <f t="shared" si="0"/>
        <v>18.732410951648522</v>
      </c>
      <c r="O6" s="21">
        <f>P6+Q6</f>
        <v>100</v>
      </c>
      <c r="P6" s="21">
        <f t="shared" si="1"/>
        <v>17.443034588267775</v>
      </c>
      <c r="Q6" s="21">
        <f t="shared" si="2"/>
        <v>82.556965411732222</v>
      </c>
    </row>
    <row r="7" spans="1:17" s="20" customFormat="1">
      <c r="A7" s="22"/>
      <c r="B7" s="22"/>
      <c r="C7" s="22"/>
      <c r="D7" s="19"/>
      <c r="E7" s="19"/>
      <c r="F7" s="23"/>
      <c r="G7" s="25"/>
      <c r="H7" s="26"/>
      <c r="I7" s="25"/>
      <c r="J7" s="25"/>
      <c r="K7" s="21"/>
      <c r="L7" s="21"/>
      <c r="M7" s="21"/>
      <c r="N7" s="21"/>
      <c r="O7" s="21"/>
      <c r="P7" s="21"/>
      <c r="Q7" s="21"/>
    </row>
    <row r="8" spans="1:17" s="20" customFormat="1">
      <c r="A8" s="22"/>
      <c r="B8" s="22"/>
      <c r="C8" s="22"/>
      <c r="D8" s="19"/>
      <c r="E8" s="19"/>
      <c r="F8" s="23"/>
      <c r="G8" s="25"/>
      <c r="H8" s="26"/>
      <c r="I8" s="25"/>
      <c r="J8" s="25"/>
      <c r="K8" s="21"/>
      <c r="L8" s="21"/>
      <c r="M8" s="21"/>
      <c r="N8" s="21"/>
      <c r="O8" s="21"/>
      <c r="P8" s="21"/>
      <c r="Q8" s="21"/>
    </row>
    <row r="9" spans="1:17" s="20" customFormat="1">
      <c r="A9" s="20" t="s">
        <v>18</v>
      </c>
      <c r="B9" s="20" t="s">
        <v>121</v>
      </c>
      <c r="C9" s="20">
        <v>20</v>
      </c>
      <c r="D9" s="19">
        <v>5.5483870967741929E-3</v>
      </c>
      <c r="E9" s="19">
        <v>5.4193548387096776E-3</v>
      </c>
      <c r="F9" s="23">
        <v>1.2903225806451535E-4</v>
      </c>
      <c r="G9" s="25"/>
      <c r="H9" s="26"/>
      <c r="I9" s="25">
        <v>9.7241457695756146E-5</v>
      </c>
      <c r="J9" s="25"/>
      <c r="K9" s="21">
        <f>E9/D9*100</f>
        <v>97.67441860465118</v>
      </c>
      <c r="L9" s="21">
        <f>F9/D9*100</f>
        <v>2.3255813953488231</v>
      </c>
      <c r="M9" s="21">
        <f>H9/D9*100</f>
        <v>0</v>
      </c>
      <c r="N9" s="21">
        <f t="shared" ref="N9:N12" si="4">100-K9-M9</f>
        <v>2.32558139534882</v>
      </c>
      <c r="O9" s="21">
        <f>P9+Q9</f>
        <v>100</v>
      </c>
      <c r="P9" s="21">
        <f>H9/F9*100</f>
        <v>0</v>
      </c>
      <c r="Q9" s="21">
        <f t="shared" ref="Q9:Q12" si="5">100-P9</f>
        <v>100</v>
      </c>
    </row>
    <row r="10" spans="1:17" s="20" customFormat="1">
      <c r="A10" s="20" t="s">
        <v>18</v>
      </c>
      <c r="B10" s="20" t="s">
        <v>122</v>
      </c>
      <c r="C10" s="20">
        <v>20</v>
      </c>
      <c r="D10" s="19">
        <v>6.3870967741935488E-3</v>
      </c>
      <c r="E10" s="19">
        <v>5.5885723723776773E-3</v>
      </c>
      <c r="F10" s="23">
        <v>7.9852440181587148E-4</v>
      </c>
      <c r="G10" s="25"/>
      <c r="H10" s="26">
        <v>3.9339499392277013E-4</v>
      </c>
      <c r="I10" s="25"/>
      <c r="J10" s="25"/>
      <c r="K10" s="21">
        <f>E10/D10*100</f>
        <v>87.497850274599998</v>
      </c>
      <c r="L10" s="21">
        <f>F10/D10*100</f>
        <v>12.502149725400008</v>
      </c>
      <c r="M10" s="21">
        <f>H10/D10*100</f>
        <v>6.1592145513160981</v>
      </c>
      <c r="N10" s="21">
        <f t="shared" si="4"/>
        <v>6.3429351740839044</v>
      </c>
      <c r="O10" s="21">
        <f>P10+Q10</f>
        <v>100</v>
      </c>
      <c r="P10" s="21">
        <f t="shared" ref="P10:P12" si="6">H10/F10*100</f>
        <v>49.265243870841843</v>
      </c>
      <c r="Q10" s="21">
        <f t="shared" si="5"/>
        <v>50.734756129158157</v>
      </c>
    </row>
    <row r="11" spans="1:17" s="20" customFormat="1">
      <c r="A11" s="20" t="s">
        <v>123</v>
      </c>
      <c r="B11" s="20" t="s">
        <v>121</v>
      </c>
      <c r="C11" s="20">
        <v>30</v>
      </c>
      <c r="D11" s="19">
        <v>1.8421052631578949E-3</v>
      </c>
      <c r="E11" s="19">
        <v>1.631578947368421E-3</v>
      </c>
      <c r="F11" s="23">
        <f>D11-E11</f>
        <v>2.1052631578947394E-4</v>
      </c>
      <c r="G11" s="25">
        <v>0</v>
      </c>
      <c r="H11" s="26">
        <v>0</v>
      </c>
      <c r="I11" s="25">
        <v>0</v>
      </c>
      <c r="J11" s="25">
        <v>0</v>
      </c>
      <c r="K11" s="21">
        <f>E11/D11*100</f>
        <v>88.571428571428555</v>
      </c>
      <c r="L11" s="21">
        <f>F11/D11*100</f>
        <v>11.428571428571441</v>
      </c>
      <c r="M11" s="21">
        <f>H11/D11*100</f>
        <v>0</v>
      </c>
      <c r="N11" s="21">
        <f t="shared" si="4"/>
        <v>11.428571428571445</v>
      </c>
      <c r="O11" s="21">
        <f>P11+Q11</f>
        <v>100</v>
      </c>
      <c r="P11" s="21">
        <f t="shared" si="6"/>
        <v>0</v>
      </c>
      <c r="Q11" s="21">
        <f t="shared" si="5"/>
        <v>100</v>
      </c>
    </row>
    <row r="12" spans="1:17" s="20" customFormat="1">
      <c r="A12" s="20" t="s">
        <v>123</v>
      </c>
      <c r="B12" s="20" t="s">
        <v>122</v>
      </c>
      <c r="C12" s="20">
        <v>30</v>
      </c>
      <c r="D12" s="19">
        <v>3.7577739130434779E-3</v>
      </c>
      <c r="E12" s="19">
        <v>3.5624612618052874E-3</v>
      </c>
      <c r="F12" s="23">
        <f t="shared" ref="F12" si="7">D12-E12</f>
        <v>1.9531265123819055E-4</v>
      </c>
      <c r="G12" s="25">
        <v>0</v>
      </c>
      <c r="H12" s="26">
        <v>1.565613881324047E-6</v>
      </c>
      <c r="I12" s="25">
        <v>1.8526430929003939E-4</v>
      </c>
      <c r="J12" s="25">
        <v>0</v>
      </c>
      <c r="K12" s="21">
        <f>E12/D12*100</f>
        <v>94.802437406884764</v>
      </c>
      <c r="L12" s="21">
        <f>F12/D12*100</f>
        <v>5.1975625931152383</v>
      </c>
      <c r="M12" s="21">
        <f>H12/D12*100</f>
        <v>4.1663333599972562E-2</v>
      </c>
      <c r="N12" s="21">
        <f t="shared" si="4"/>
        <v>5.1558992595152642</v>
      </c>
      <c r="O12" s="21">
        <f>P12+Q12</f>
        <v>100</v>
      </c>
      <c r="P12" s="21">
        <f t="shared" si="6"/>
        <v>0.80159368653222907</v>
      </c>
      <c r="Q12" s="21">
        <f t="shared" si="5"/>
        <v>99.198406313467771</v>
      </c>
    </row>
    <row r="13" spans="1:17" s="20" customFormat="1">
      <c r="G13"/>
      <c r="H13"/>
      <c r="I13"/>
      <c r="J13"/>
    </row>
    <row r="14" spans="1:17" s="6" customFormat="1">
      <c r="G14"/>
      <c r="H14"/>
      <c r="I14"/>
      <c r="J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Overview</vt:lpstr>
      <vt:lpstr>Data_all_Summer19</vt:lpstr>
      <vt:lpstr>Data_Ptase_activity_Sum19</vt:lpstr>
      <vt:lpstr>Data_Pforms_WinterSummer19</vt:lpstr>
      <vt:lpstr>Data_EnzymeAdditionAssay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 Fetzer</dc:creator>
  <cp:lastModifiedBy>Frank Hagedorn</cp:lastModifiedBy>
  <dcterms:created xsi:type="dcterms:W3CDTF">2020-10-23T12:01:35Z</dcterms:created>
  <dcterms:modified xsi:type="dcterms:W3CDTF">2020-11-05T17:10:32Z</dcterms:modified>
</cp:coreProperties>
</file>